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hants-my.sharepoint.com/personal/csedvsjr_hants_gov_uk/Documents/Documents/Moodle - SWs/Updated PDFs/"/>
    </mc:Choice>
  </mc:AlternateContent>
  <xr:revisionPtr revIDLastSave="0" documentId="8_{89281537-2EC8-473C-A6BF-0488BF4748C9}" xr6:coauthVersionLast="47" xr6:coauthVersionMax="47" xr10:uidLastSave="{00000000-0000-0000-0000-000000000000}"/>
  <bookViews>
    <workbookView xWindow="-110" yWindow="-110" windowWidth="19420" windowHeight="10300" xr2:uid="{00000000-000D-0000-FFFF-FFFF00000000}"/>
  </bookViews>
  <sheets>
    <sheet name="SDQ" sheetId="1" r:id="rId1"/>
    <sheet name="Calcs" sheetId="2" r:id="rId2"/>
  </sheets>
  <definedNames>
    <definedName name="Please_select">Calcs!$A$1:$A$3</definedName>
    <definedName name="_xlnm.Print_Area" localSheetId="0">SDQ!$AJ$2:$AT$36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8" i="1" l="1"/>
  <c r="AG27" i="1"/>
  <c r="AG24" i="1"/>
  <c r="AG23" i="1"/>
  <c r="AG15" i="1"/>
  <c r="AE28" i="1"/>
  <c r="AE27" i="1"/>
  <c r="AE24" i="1"/>
  <c r="AE23" i="1"/>
  <c r="AE15" i="1"/>
  <c r="D12" i="2" l="1"/>
  <c r="D11" i="2"/>
  <c r="D10" i="2"/>
  <c r="D9" i="2"/>
  <c r="D8" i="2"/>
  <c r="D7" i="2"/>
  <c r="G2" i="2" s="1"/>
  <c r="F4" i="2"/>
  <c r="E4" i="2"/>
  <c r="E3" i="2"/>
  <c r="F3" i="2"/>
  <c r="F2" i="2"/>
  <c r="E2" i="2"/>
  <c r="B34" i="2"/>
  <c r="B35" i="2"/>
  <c r="B36" i="2"/>
  <c r="B37" i="2"/>
  <c r="B38" i="2"/>
  <c r="B30" i="2"/>
  <c r="B29" i="2"/>
  <c r="B28" i="2"/>
  <c r="B27" i="2"/>
  <c r="B26" i="2"/>
  <c r="B22" i="2"/>
  <c r="B21" i="2"/>
  <c r="B20" i="2"/>
  <c r="B19" i="2"/>
  <c r="B18" i="2"/>
  <c r="B14" i="2"/>
  <c r="B13" i="2"/>
  <c r="B12" i="2"/>
  <c r="B11" i="2"/>
  <c r="B10" i="2"/>
  <c r="B6" i="2"/>
  <c r="B5" i="2"/>
  <c r="B4" i="2"/>
  <c r="B3" i="2"/>
  <c r="B2" i="2"/>
  <c r="AM13" i="1" l="1"/>
  <c r="AO13" i="1" s="1"/>
  <c r="AG36" i="1" l="1"/>
  <c r="AF36" i="1"/>
  <c r="AE36" i="1"/>
  <c r="AG34" i="1"/>
  <c r="AF34" i="1"/>
  <c r="AE34" i="1"/>
  <c r="AG30" i="1"/>
  <c r="AF30" i="1"/>
  <c r="AE30" i="1"/>
  <c r="AG29" i="1"/>
  <c r="AF29" i="1"/>
  <c r="AE29" i="1"/>
  <c r="AF28" i="1"/>
  <c r="AF27" i="1"/>
  <c r="AG26" i="1"/>
  <c r="AF26" i="1"/>
  <c r="AE26" i="1"/>
  <c r="AF24" i="1"/>
  <c r="AF23" i="1"/>
  <c r="AG22" i="1"/>
  <c r="AF22" i="1"/>
  <c r="AE22" i="1"/>
  <c r="AG21" i="1"/>
  <c r="AF21" i="1"/>
  <c r="AE21" i="1"/>
  <c r="AG18" i="1"/>
  <c r="AF18" i="1"/>
  <c r="AE18" i="1"/>
  <c r="AG17" i="1"/>
  <c r="AF17" i="1"/>
  <c r="AE17" i="1"/>
  <c r="AG16" i="1"/>
  <c r="AF16" i="1"/>
  <c r="AE16" i="1"/>
  <c r="AF15" i="1"/>
  <c r="AG14" i="1"/>
  <c r="AF14" i="1"/>
  <c r="AE14" i="1"/>
  <c r="AG12" i="1"/>
  <c r="AF12" i="1"/>
  <c r="AE12" i="1"/>
  <c r="AG11" i="1"/>
  <c r="AF11" i="1"/>
  <c r="AE11" i="1"/>
  <c r="AG10" i="1"/>
  <c r="AF10" i="1"/>
  <c r="AE10" i="1"/>
  <c r="AG9" i="1"/>
  <c r="AF9" i="1"/>
  <c r="AE9" i="1"/>
  <c r="AG8" i="1"/>
  <c r="AF8" i="1"/>
  <c r="AE8" i="1"/>
  <c r="AG35" i="1"/>
  <c r="AF35" i="1"/>
  <c r="AE35" i="1"/>
  <c r="AG20" i="1"/>
  <c r="AF20" i="1"/>
  <c r="AE20" i="1"/>
  <c r="AH20" i="1" s="1"/>
  <c r="AG33" i="1"/>
  <c r="AF33" i="1"/>
  <c r="AE33" i="1"/>
  <c r="AG32" i="1"/>
  <c r="AF32" i="1"/>
  <c r="AE32" i="1"/>
  <c r="AH32" i="1" l="1"/>
  <c r="AM10" i="1" s="1"/>
  <c r="AO10" i="1" s="1"/>
  <c r="AH14" i="1"/>
  <c r="AH8" i="1"/>
  <c r="AM3" i="1" s="1"/>
  <c r="AH26" i="1"/>
  <c r="AM6" i="1" l="1"/>
  <c r="AM5" i="1"/>
  <c r="AO5" i="1" s="1"/>
  <c r="AM4" i="1"/>
  <c r="AO4" i="1" s="1"/>
  <c r="AO3" i="1"/>
  <c r="AO6" i="1" l="1"/>
  <c r="AM7" i="1"/>
  <c r="AO7" i="1" s="1"/>
</calcChain>
</file>

<file path=xl/sharedStrings.xml><?xml version="1.0" encoding="utf-8"?>
<sst xmlns="http://schemas.openxmlformats.org/spreadsheetml/2006/main" count="202" uniqueCount="146">
  <si>
    <r>
      <t xml:space="preserve">For each item, please select whether the statement is Not True, Somewhat True or Certainly True. Please answer </t>
    </r>
    <r>
      <rPr>
        <u/>
        <sz val="12"/>
        <color theme="1"/>
        <rFont val="Calibri (Body)_x0000_"/>
      </rPr>
      <t>all</t>
    </r>
    <r>
      <rPr>
        <sz val="12"/>
        <color theme="1"/>
        <rFont val="Calibri"/>
        <family val="2"/>
        <scheme val="minor"/>
      </rPr>
      <t xml:space="preserve"> questions as best you can even if you are not absolutely certain or the question seems daft! Please give your answers based on the basis of the child's behaviour over the last six months of this school year.</t>
    </r>
  </si>
  <si>
    <t>Overall, do you think that this child has difficulties in one or more of the following areas: 
emotions, concentration, behaviour or being able to get on with other people?</t>
  </si>
  <si>
    <t>The 25 items in the SDQ comprise 5 scales of 5 items each. 'Somewhat True' is always scored as 1 but the scoring of 'Not True' and 'Certainly True' varies with the item. Each of the 5 scales score can range from 0 - 10 if all the items were completed.</t>
  </si>
  <si>
    <r>
      <t xml:space="preserve">Total difficulties score: </t>
    </r>
    <r>
      <rPr>
        <sz val="11"/>
        <color theme="1"/>
        <rFont val="Calibri"/>
        <family val="2"/>
        <scheme val="minor"/>
      </rPr>
      <t>This is generated by summing scores from all the scales except the prosocial scale. The resultant score ranges from 0 to 40, and cannot be counted if one of the 4 component scores is missing.</t>
    </r>
  </si>
  <si>
    <t>Cut-points for SDQ scores</t>
  </si>
  <si>
    <t>Name of Teacher that completed Pages 1 and 2:</t>
  </si>
  <si>
    <t>Please select</t>
  </si>
  <si>
    <t>Emotional Problems Scale</t>
  </si>
  <si>
    <t>Table 3: Categorising SDQ scores for 4-17 year olds</t>
  </si>
  <si>
    <t>Child's Name:</t>
  </si>
  <si>
    <t xml:space="preserve"> </t>
  </si>
  <si>
    <t>The below scoring grid scores on the SDQ for 4-17 year olds.</t>
  </si>
  <si>
    <t>Conduct problems scale</t>
  </si>
  <si>
    <r>
      <rPr>
        <sz val="9"/>
        <rFont val="Arial"/>
        <family val="2"/>
      </rPr>
      <t>Close to average</t>
    </r>
  </si>
  <si>
    <t>Slightly raised (Slightly lowered)</t>
  </si>
  <si>
    <t>High (Low)</t>
  </si>
  <si>
    <t>Very high (Very low)</t>
  </si>
  <si>
    <t xml:space="preserve">Date of Birth: </t>
  </si>
  <si>
    <t>Hyperactivity scale</t>
  </si>
  <si>
    <t xml:space="preserve">Date of SDQ completion: </t>
  </si>
  <si>
    <t>Only complete the following questions If you have answered "YES" above:</t>
  </si>
  <si>
    <t>Peer problems scale</t>
  </si>
  <si>
    <r>
      <rPr>
        <b/>
        <sz val="9"/>
        <rFont val="Arial"/>
        <family val="2"/>
      </rPr>
      <t>Teacher completed SDQ</t>
    </r>
  </si>
  <si>
    <t>How long have these difficulties been present?</t>
  </si>
  <si>
    <t>NOT True</t>
  </si>
  <si>
    <t>Somewhat True</t>
  </si>
  <si>
    <t>Certainly True</t>
  </si>
  <si>
    <t>TOTAL</t>
  </si>
  <si>
    <t>Total difficulties score</t>
  </si>
  <si>
    <r>
      <rPr>
        <sz val="11"/>
        <rFont val="Calibri"/>
        <family val="2"/>
        <scheme val="minor"/>
      </rPr>
      <t>Total difficulties score</t>
    </r>
  </si>
  <si>
    <r>
      <rPr>
        <sz val="11"/>
        <rFont val="Calibri"/>
        <family val="2"/>
        <scheme val="minor"/>
      </rPr>
      <t>0-11</t>
    </r>
  </si>
  <si>
    <t>12-15</t>
  </si>
  <si>
    <r>
      <rPr>
        <sz val="11"/>
        <rFont val="Calibri"/>
        <family val="2"/>
        <scheme val="minor"/>
      </rPr>
      <t>16-18</t>
    </r>
  </si>
  <si>
    <r>
      <rPr>
        <sz val="11"/>
        <rFont val="Calibri"/>
        <family val="2"/>
        <scheme val="minor"/>
      </rPr>
      <t>19-40</t>
    </r>
  </si>
  <si>
    <t>Considerate of other people's feelings</t>
  </si>
  <si>
    <t>Item 3</t>
  </si>
  <si>
    <t>Often complains of headaches</t>
  </si>
  <si>
    <r>
      <rPr>
        <sz val="11"/>
        <rFont val="Calibri"/>
        <family val="2"/>
        <scheme val="minor"/>
      </rPr>
      <t>Emotional problems score</t>
    </r>
  </si>
  <si>
    <r>
      <rPr>
        <sz val="11"/>
        <rFont val="Calibri"/>
        <family val="2"/>
        <scheme val="minor"/>
      </rPr>
      <t>0-3</t>
    </r>
  </si>
  <si>
    <r>
      <rPr>
        <sz val="11"/>
        <rFont val="Calibri"/>
        <family val="2"/>
        <scheme val="minor"/>
      </rPr>
      <t>6-10</t>
    </r>
  </si>
  <si>
    <t>Restless, overactive, cannot stay still for long</t>
  </si>
  <si>
    <t>Item 8</t>
  </si>
  <si>
    <t>Many worries…</t>
  </si>
  <si>
    <r>
      <rPr>
        <sz val="11"/>
        <rFont val="Calibri"/>
        <family val="2"/>
        <scheme val="minor"/>
      </rPr>
      <t>Conduct problems score</t>
    </r>
  </si>
  <si>
    <r>
      <rPr>
        <sz val="11"/>
        <rFont val="Calibri"/>
        <family val="2"/>
        <scheme val="minor"/>
      </rPr>
      <t>0-2</t>
    </r>
  </si>
  <si>
    <r>
      <rPr>
        <sz val="11"/>
        <rFont val="Calibri"/>
        <family val="2"/>
        <scheme val="minor"/>
      </rPr>
      <t>5-10</t>
    </r>
  </si>
  <si>
    <t>Often complains of headaches, stomach-aches or sickness</t>
  </si>
  <si>
    <t>Do the difficulties upset or distress the child?</t>
  </si>
  <si>
    <t>Item 13</t>
  </si>
  <si>
    <t>Often unhappy, downhearted…</t>
  </si>
  <si>
    <t>Prosocial Score</t>
  </si>
  <si>
    <r>
      <rPr>
        <sz val="11"/>
        <rFont val="Calibri"/>
        <family val="2"/>
        <scheme val="minor"/>
      </rPr>
      <t>Hyperactivity score</t>
    </r>
  </si>
  <si>
    <r>
      <rPr>
        <sz val="11"/>
        <rFont val="Calibri"/>
        <family val="2"/>
        <scheme val="minor"/>
      </rPr>
      <t>0-5</t>
    </r>
  </si>
  <si>
    <r>
      <rPr>
        <sz val="11"/>
        <rFont val="Calibri"/>
        <family val="2"/>
        <scheme val="minor"/>
      </rPr>
      <t>6-7</t>
    </r>
  </si>
  <si>
    <r>
      <rPr>
        <sz val="11"/>
        <rFont val="Calibri"/>
        <family val="2"/>
        <scheme val="minor"/>
      </rPr>
      <t>9-10</t>
    </r>
  </si>
  <si>
    <t>Shares readily with other children (treats, toys, pencils etc…)</t>
  </si>
  <si>
    <t>Item 16</t>
  </si>
  <si>
    <t>Nervous or clingy in new situations</t>
  </si>
  <si>
    <r>
      <rPr>
        <sz val="11"/>
        <rFont val="Calibri"/>
        <family val="2"/>
        <scheme val="minor"/>
      </rPr>
      <t>Peer problems score</t>
    </r>
  </si>
  <si>
    <r>
      <rPr>
        <sz val="11"/>
        <rFont val="Calibri"/>
        <family val="2"/>
        <scheme val="minor"/>
      </rPr>
      <t>3-4</t>
    </r>
  </si>
  <si>
    <t>Often has temper tantrums or hot tempers</t>
  </si>
  <si>
    <t>Item 24</t>
  </si>
  <si>
    <t>Many fears, easily scared</t>
  </si>
  <si>
    <r>
      <rPr>
        <sz val="11"/>
        <rFont val="Calibri"/>
        <family val="2"/>
        <scheme val="minor"/>
      </rPr>
      <t>Prosocial score</t>
    </r>
  </si>
  <si>
    <t>Rather solitary, tends to play alone</t>
  </si>
  <si>
    <t>Impact Score</t>
  </si>
  <si>
    <r>
      <rPr>
        <sz val="11"/>
        <rFont val="Calibri"/>
        <family val="2"/>
        <scheme val="minor"/>
      </rPr>
      <t>Impact score</t>
    </r>
  </si>
  <si>
    <r>
      <rPr>
        <sz val="11"/>
        <rFont val="Calibri"/>
        <family val="2"/>
        <scheme val="minor"/>
      </rPr>
      <t>3-6</t>
    </r>
  </si>
  <si>
    <t>Generally obedient, usually does what adults request</t>
  </si>
  <si>
    <t>Do the difficulties interfere with the child's everyday life in the following areas?</t>
  </si>
  <si>
    <t>Item 5</t>
  </si>
  <si>
    <t>Often has temper tantrums</t>
  </si>
  <si>
    <t xml:space="preserve">
</t>
  </si>
  <si>
    <t>Many worries, often seems worried</t>
  </si>
  <si>
    <t>PEER RELATIONSHIPS</t>
  </si>
  <si>
    <t>Item 7</t>
  </si>
  <si>
    <t>Generally obedient</t>
  </si>
  <si>
    <r>
      <rPr>
        <b/>
        <u/>
        <sz val="11"/>
        <color theme="1"/>
        <rFont val="Calibri"/>
        <family val="2"/>
        <scheme val="minor"/>
      </rPr>
      <t>What the scores mean</t>
    </r>
    <r>
      <rPr>
        <sz val="11"/>
        <color theme="1"/>
        <rFont val="Calibri"/>
        <family val="2"/>
        <scheme val="minor"/>
      </rPr>
      <t xml:space="preserve">
• </t>
    </r>
    <r>
      <rPr>
        <b/>
        <sz val="11"/>
        <color theme="1"/>
        <rFont val="Calibri"/>
        <family val="2"/>
        <scheme val="minor"/>
      </rPr>
      <t>Emotional problems</t>
    </r>
    <r>
      <rPr>
        <sz val="11"/>
        <color theme="1"/>
        <rFont val="Calibri"/>
        <family val="2"/>
        <scheme val="minor"/>
      </rPr>
      <t xml:space="preserve"> relate to levels of anxiety and depression. (The higher the score the more emotional a child is)
• </t>
    </r>
    <r>
      <rPr>
        <b/>
        <sz val="11"/>
        <color theme="1"/>
        <rFont val="Calibri"/>
        <family val="2"/>
        <scheme val="minor"/>
      </rPr>
      <t>Peer problems</t>
    </r>
    <r>
      <rPr>
        <sz val="11"/>
        <color theme="1"/>
        <rFont val="Calibri"/>
        <family val="2"/>
        <scheme val="minor"/>
      </rPr>
      <t xml:space="preserve"> refer to how well the child gets on with friends and other children. (The higher the score the more problems the child will be having)
• </t>
    </r>
    <r>
      <rPr>
        <b/>
        <sz val="11"/>
        <color theme="1"/>
        <rFont val="Calibri"/>
        <family val="2"/>
        <scheme val="minor"/>
      </rPr>
      <t>Conduct problems</t>
    </r>
    <r>
      <rPr>
        <sz val="11"/>
        <color theme="1"/>
        <rFont val="Calibri"/>
        <family val="2"/>
        <scheme val="minor"/>
      </rPr>
      <t xml:space="preserve"> refer to behavioural problems such as fighting, stealing, lying and cheating. (The higher the score the more behavioural problems a child is seen to have)
• </t>
    </r>
    <r>
      <rPr>
        <b/>
        <sz val="11"/>
        <color theme="1"/>
        <rFont val="Calibri"/>
        <family val="2"/>
        <scheme val="minor"/>
      </rPr>
      <t>Hyperactivity</t>
    </r>
    <r>
      <rPr>
        <sz val="11"/>
        <color theme="1"/>
        <rFont val="Calibri"/>
        <family val="2"/>
        <scheme val="minor"/>
      </rPr>
      <t xml:space="preserve">, as the name suggests, relates to levels of physical hyperactivity, concentration and inattention. (The higher the score the more hyperactive a child is)
• </t>
    </r>
    <r>
      <rPr>
        <b/>
        <sz val="11"/>
        <color theme="1"/>
        <rFont val="Calibri"/>
        <family val="2"/>
        <scheme val="minor"/>
      </rPr>
      <t>A total difficulties score</t>
    </r>
    <r>
      <rPr>
        <sz val="11"/>
        <color theme="1"/>
        <rFont val="Calibri"/>
        <family val="2"/>
        <scheme val="minor"/>
      </rPr>
      <t xml:space="preserve"> tells us the overall level of problems a child has. ( The higher the score the higher the level of problems the child will be demonstrating)
• </t>
    </r>
    <r>
      <rPr>
        <b/>
        <sz val="11"/>
        <color theme="1"/>
        <rFont val="Calibri"/>
        <family val="2"/>
        <scheme val="minor"/>
      </rPr>
      <t>Pro-social behaviour</t>
    </r>
    <r>
      <rPr>
        <sz val="11"/>
        <color theme="1"/>
        <rFont val="Calibri"/>
        <family val="2"/>
        <scheme val="minor"/>
      </rPr>
      <t xml:space="preserve"> is concerned with how kind and considerate a child is to those around them. (The higher the score the more considerate the child is)
• </t>
    </r>
    <r>
      <rPr>
        <b/>
        <sz val="11"/>
        <color theme="1"/>
        <rFont val="Calibri"/>
        <family val="2"/>
        <scheme val="minor"/>
      </rPr>
      <t>Impact score</t>
    </r>
    <r>
      <rPr>
        <sz val="11"/>
        <color theme="1"/>
        <rFont val="Calibri"/>
        <family val="2"/>
        <scheme val="minor"/>
      </rPr>
      <t xml:space="preserve"> refers to the level at which difficulties in more than one area upsets or distresses the child and/or interferes with peer relationships and/or  classroom learning. (The higher the score the greater the negative impact).
</t>
    </r>
  </si>
  <si>
    <r>
      <rPr>
        <b/>
        <sz val="10"/>
        <color theme="1"/>
        <rFont val="Calibri"/>
        <family val="2"/>
        <scheme val="minor"/>
      </rPr>
      <t>Externalising' and 'internalising' the scores:</t>
    </r>
    <r>
      <rPr>
        <sz val="10"/>
        <color theme="1"/>
        <rFont val="Calibri"/>
        <family val="2"/>
        <scheme val="minor"/>
      </rPr>
      <t xml:space="preserve"> The externalising scores range from 0 to 20 and is the sum of the conduct and hyperactivity scales. The internalising score ranges from 0 to 20 and is the sum of the emotional and peer problems scales. Using these two almalgamated scales may be prefferable to using the four separate scales in the community samples, whereas using the four separate scales may add value in high-risk samples (see Goodman a&amp; Goodman. 2009 Strengths and difficulties questionnaire as a dimensional measure of child mental health. J Am Acad Child Adolesc Psychiartry 48(4), 400-403).</t>
    </r>
  </si>
  <si>
    <t>Helpful if someone is hurt, upset or feeling ill</t>
  </si>
  <si>
    <t>Item 12</t>
  </si>
  <si>
    <t>Often fights with other children</t>
  </si>
  <si>
    <t>Constantly fidgeting or squirming</t>
  </si>
  <si>
    <t>Item 18</t>
  </si>
  <si>
    <t>Often lies or cheats</t>
  </si>
  <si>
    <t>Has at least one good friend</t>
  </si>
  <si>
    <t>CLASSROOM LEARNING</t>
  </si>
  <si>
    <t>Item 22</t>
  </si>
  <si>
    <t>Steals from home school or elsewhere</t>
  </si>
  <si>
    <t>Often fights with other children or bullies them</t>
  </si>
  <si>
    <t>Generating impact scores</t>
  </si>
  <si>
    <t>Often unhappy, down hearted or tearful</t>
  </si>
  <si>
    <t>Item 2</t>
  </si>
  <si>
    <t>Restless, overactive</t>
  </si>
  <si>
    <t>When using a version of the SDQ that includes an 'impact supplement', the items on overall distress and impairment can be summed to generate an impact socre that ranges from 0 to 10 for parent and self report and from 0 to 6 for teacher report.</t>
  </si>
  <si>
    <t>Generally liked by other children</t>
  </si>
  <si>
    <t>Item 10</t>
  </si>
  <si>
    <t>Easilly distracted, concentration wanders</t>
  </si>
  <si>
    <t>Do the difficulties put a burden on you or the class as a whole?</t>
  </si>
  <si>
    <t>Item 15</t>
  </si>
  <si>
    <t>Easily distracted, concentration wanders</t>
  </si>
  <si>
    <t>Nervous or clingy in new situations, easily loses confidence</t>
  </si>
  <si>
    <t>Item 21</t>
  </si>
  <si>
    <t>Thinks things out before acting</t>
  </si>
  <si>
    <t>Kind to younger children</t>
  </si>
  <si>
    <t>Item 25</t>
  </si>
  <si>
    <t>Sees tasks through to the end…</t>
  </si>
  <si>
    <t>Scoring the SDQ impact supplement</t>
  </si>
  <si>
    <r>
      <rPr>
        <sz val="9"/>
        <rFont val="Arial"/>
        <family val="2"/>
      </rPr>
      <t>Not at all</t>
    </r>
  </si>
  <si>
    <r>
      <rPr>
        <sz val="9"/>
        <rFont val="Arial"/>
        <family val="2"/>
      </rPr>
      <t>Only a little</t>
    </r>
  </si>
  <si>
    <t>Quite a lot</t>
  </si>
  <si>
    <r>
      <rPr>
        <sz val="9"/>
        <rFont val="Arial"/>
        <family val="2"/>
      </rPr>
      <t>A great deal</t>
    </r>
  </si>
  <si>
    <t>Picked on or bullied by other children</t>
  </si>
  <si>
    <t>Item 6</t>
  </si>
  <si>
    <t>Rather solitary, tends to play alsone</t>
  </si>
  <si>
    <t>Often volunteers to help others (parents, teachers, other children)</t>
  </si>
  <si>
    <t>Item 11</t>
  </si>
  <si>
    <t>Has at  least one good friend</t>
  </si>
  <si>
    <r>
      <rPr>
        <b/>
        <sz val="10"/>
        <rFont val="Arial"/>
        <family val="2"/>
      </rPr>
      <t>Teacher report:</t>
    </r>
  </si>
  <si>
    <t>Item 14</t>
  </si>
  <si>
    <r>
      <rPr>
        <sz val="9"/>
        <rFont val="Arial"/>
        <family val="2"/>
      </rPr>
      <t>Difficulties upset or distress child</t>
    </r>
  </si>
  <si>
    <t>Steals from home, school or elsewhere</t>
  </si>
  <si>
    <t>Item 19</t>
  </si>
  <si>
    <r>
      <rPr>
        <sz val="9"/>
        <rFont val="Arial"/>
        <family val="2"/>
      </rPr>
      <t>Interfere with PEER RELATIONS</t>
    </r>
  </si>
  <si>
    <t>Gets on better with adults than with other children</t>
  </si>
  <si>
    <t>Item 23</t>
  </si>
  <si>
    <t>Gets on better with adults than children</t>
  </si>
  <si>
    <r>
      <rPr>
        <sz val="9"/>
        <rFont val="Arial"/>
        <family val="2"/>
      </rPr>
      <t>Interfere with CLASSROOM LEARNING</t>
    </r>
  </si>
  <si>
    <t>Prosocial Scale</t>
  </si>
  <si>
    <t>Sees tasks through to the end, good attention span</t>
  </si>
  <si>
    <t>Item 1</t>
  </si>
  <si>
    <t>Note that this only provides a rough-and-ready way of screening for disorders; combining information from SDQ sympton and impact scores from multiple informants is better but still far from perfect.</t>
  </si>
  <si>
    <t>Responses to the questions on chronicity and burden to others are not included in the impact score. When respondents have answered 'no' to the first question on the impact supplement (i.e. when they do not perceive themselves as having any emotional or behavioural difficulties), they are not asked to complete the questions on resultant distress or impairment; the impact score is automatically scored zero in these circumstances.</t>
  </si>
  <si>
    <t>Item 4</t>
  </si>
  <si>
    <t>Shares readily with other children…</t>
  </si>
  <si>
    <t>Do you have any other comments or concerns?</t>
  </si>
  <si>
    <t>Item 9</t>
  </si>
  <si>
    <t>Helpful if someone is hurt…</t>
  </si>
  <si>
    <t>Item 17</t>
  </si>
  <si>
    <t>Item 20</t>
  </si>
  <si>
    <t>Often volunteers to help others…</t>
  </si>
  <si>
    <t>No</t>
  </si>
  <si>
    <t>Impact</t>
  </si>
  <si>
    <r>
      <rPr>
        <b/>
        <sz val="11"/>
        <rFont val="Arial"/>
        <family val="2"/>
      </rPr>
      <t>A great deal</t>
    </r>
  </si>
  <si>
    <t>Total</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</si>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</sst>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3">
    <font>
      <sz val="11"/>
      <color theme="1"/>
      <name val="Calibri"/>
      <family val="2"/>
      <scheme val="minor"/>
    </font>
    <font>
      <sz val="12"/>
      <color theme="1"/>
      <name val="Calibri"/>
      <family val="2"/>
      <scheme val="minor"/>
    </font>
    <font>
      <b/>
      <sz val="11"/>
      <color theme="1"/>
      <name val="Calibri"/>
      <family val="2"/>
      <scheme val="minor"/>
    </font>
    <font>
      <b/>
      <u/>
      <sz val="11"/>
      <color theme="1"/>
      <name val="Calibri"/>
      <family val="2"/>
      <scheme val="minor"/>
    </font>
    <font>
      <u/>
      <sz val="12"/>
      <color theme="1"/>
      <name val="Calibri (Body)_x0000_"/>
    </font>
    <font>
      <sz val="11"/>
      <color theme="1"/>
      <name val="Calibri"/>
      <family val="2"/>
      <scheme val="minor"/>
    </font>
    <font>
      <sz val="9"/>
      <name val="Arial"/>
      <family val="2"/>
    </font>
    <font>
      <b/>
      <sz val="9"/>
      <name val="Arial"/>
      <family val="2"/>
    </font>
    <font>
      <b/>
      <sz val="10"/>
      <name val="Arial"/>
      <family val="2"/>
    </font>
    <font>
      <sz val="11"/>
      <name val="Calibri"/>
      <family val="2"/>
      <scheme val="minor"/>
    </font>
    <font>
      <sz val="10"/>
      <color theme="1"/>
      <name val="Calibri"/>
      <family val="2"/>
      <scheme val="minor"/>
    </font>
    <font>
      <b/>
      <sz val="11"/>
      <name val="Arial"/>
      <family val="2"/>
    </font>
    <font>
      <b/>
      <sz val="10"/>
      <color theme="1"/>
      <name val="Calibri"/>
      <family val="2"/>
      <scheme val="minor"/>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auto="1"/>
      </top>
      <bottom style="medium">
        <color auto="1"/>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style="thin">
        <color indexed="64"/>
      </left>
      <right/>
      <top style="thin">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164" fontId="5" fillId="0" borderId="0" applyFont="0" applyFill="0" applyBorder="0" applyAlignment="0" applyProtection="0"/>
  </cellStyleXfs>
  <cellXfs count="113">
    <xf numFmtId="0" fontId="0" fillId="0" borderId="0" xfId="0"/>
    <xf numFmtId="0" fontId="0" fillId="0" borderId="0" xfId="0" applyAlignment="1">
      <alignment horizontal="center"/>
    </xf>
    <xf numFmtId="0" fontId="2" fillId="0" borderId="0" xfId="0" applyFont="1"/>
    <xf numFmtId="0" fontId="0" fillId="0" borderId="0" xfId="0" applyAlignment="1">
      <alignment vertical="center"/>
    </xf>
    <xf numFmtId="0" fontId="0" fillId="0" borderId="0" xfId="0" applyAlignment="1">
      <alignment horizontal="center" vertical="center"/>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top"/>
    </xf>
    <xf numFmtId="0" fontId="0" fillId="0" borderId="0" xfId="0" applyAlignment="1">
      <alignment horizontal="left" vertical="top"/>
    </xf>
    <xf numFmtId="0" fontId="0" fillId="0" borderId="0" xfId="0" applyAlignment="1">
      <alignment horizontal="left" vertical="center" wrapText="1"/>
    </xf>
    <xf numFmtId="0" fontId="3" fillId="0" borderId="0" xfId="0" quotePrefix="1" applyFont="1" applyAlignment="1">
      <alignment horizontal="left" vertical="center" wrapText="1"/>
    </xf>
    <xf numFmtId="0" fontId="0" fillId="0" borderId="0" xfId="0" applyAlignment="1">
      <alignment horizontal="left" vertical="top" wrapText="1"/>
    </xf>
    <xf numFmtId="0" fontId="0" fillId="0" borderId="0" xfId="0" applyAlignment="1">
      <alignment horizontal="left" wrapText="1"/>
    </xf>
    <xf numFmtId="0" fontId="0" fillId="0" borderId="0" xfId="0" applyAlignment="1">
      <alignment vertical="top"/>
    </xf>
    <xf numFmtId="0" fontId="0" fillId="0" borderId="0" xfId="0" applyAlignment="1">
      <alignment vertical="top" wrapText="1"/>
    </xf>
    <xf numFmtId="0" fontId="3" fillId="0" borderId="0" xfId="0" applyFont="1" applyAlignment="1">
      <alignment vertical="top" wrapText="1"/>
    </xf>
    <xf numFmtId="0" fontId="0" fillId="0" borderId="0" xfId="0" applyAlignment="1">
      <alignment horizontal="left"/>
    </xf>
    <xf numFmtId="0" fontId="0" fillId="0" borderId="9" xfId="0" applyBorder="1" applyAlignment="1">
      <alignment horizontal="left"/>
    </xf>
    <xf numFmtId="0" fontId="0" fillId="0" borderId="10" xfId="0" applyBorder="1" applyAlignment="1">
      <alignment horizontal="left" vertical="top"/>
    </xf>
    <xf numFmtId="0" fontId="0" fillId="0" borderId="10" xfId="0" applyBorder="1" applyAlignment="1">
      <alignment horizontal="left" vertical="top" indent="1"/>
    </xf>
    <xf numFmtId="0" fontId="0" fillId="0" borderId="11" xfId="0" applyBorder="1" applyAlignment="1">
      <alignment horizontal="left" vertical="top" indent="1"/>
    </xf>
    <xf numFmtId="0" fontId="0" fillId="0" borderId="6" xfId="0" applyBorder="1" applyAlignment="1">
      <alignment horizontal="center" vertical="top"/>
    </xf>
    <xf numFmtId="0" fontId="0" fillId="0" borderId="12" xfId="0" applyBorder="1" applyAlignment="1">
      <alignment horizontal="left" vertical="center"/>
    </xf>
    <xf numFmtId="0" fontId="0" fillId="0" borderId="14" xfId="0" applyBorder="1" applyAlignment="1">
      <alignment horizontal="left" vertical="center"/>
    </xf>
    <xf numFmtId="0" fontId="2" fillId="0" borderId="0" xfId="0" applyFont="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0" xfId="0" applyAlignment="1">
      <alignment wrapText="1"/>
    </xf>
    <xf numFmtId="0" fontId="0" fillId="0" borderId="7" xfId="0" applyBorder="1"/>
    <xf numFmtId="0" fontId="0" fillId="0" borderId="13" xfId="0" applyBorder="1" applyAlignment="1">
      <alignment horizontal="left" vertical="center" wrapText="1"/>
    </xf>
    <xf numFmtId="0" fontId="0" fillId="0" borderId="15" xfId="0" applyBorder="1"/>
    <xf numFmtId="0" fontId="0" fillId="0" borderId="6" xfId="0" applyBorder="1"/>
    <xf numFmtId="0" fontId="0" fillId="0" borderId="14" xfId="0" applyBorder="1" applyAlignment="1">
      <alignment horizontal="left" vertical="top"/>
    </xf>
    <xf numFmtId="0" fontId="0" fillId="0" borderId="15" xfId="1" applyNumberFormat="1" applyFont="1" applyBorder="1" applyAlignment="1">
      <alignment horizontal="center" vertical="center"/>
    </xf>
    <xf numFmtId="0" fontId="0" fillId="0" borderId="16" xfId="1" applyNumberFormat="1" applyFont="1" applyBorder="1" applyAlignment="1">
      <alignment horizontal="center" vertical="center"/>
    </xf>
    <xf numFmtId="0" fontId="1" fillId="0" borderId="0" xfId="0" applyFont="1" applyAlignment="1">
      <alignment vertical="center"/>
    </xf>
    <xf numFmtId="0" fontId="1" fillId="0" borderId="0" xfId="0" applyFont="1"/>
    <xf numFmtId="0" fontId="0" fillId="0" borderId="0" xfId="0" applyAlignment="1">
      <alignment horizontal="left" vertical="center"/>
    </xf>
    <xf numFmtId="0" fontId="0" fillId="0" borderId="15" xfId="0" applyBorder="1" applyAlignment="1">
      <alignment horizontal="left" vertical="center"/>
    </xf>
    <xf numFmtId="0" fontId="0" fillId="0" borderId="0" xfId="1" applyNumberFormat="1" applyFont="1" applyBorder="1" applyAlignment="1">
      <alignment horizontal="center" vertical="center"/>
    </xf>
    <xf numFmtId="0" fontId="0" fillId="0" borderId="13" xfId="1" applyNumberFormat="1" applyFont="1" applyBorder="1" applyAlignment="1">
      <alignment horizontal="center" vertical="center"/>
    </xf>
    <xf numFmtId="0" fontId="9" fillId="0" borderId="0" xfId="0" quotePrefix="1" applyFont="1" applyAlignment="1">
      <alignment horizontal="center" vertical="center"/>
    </xf>
    <xf numFmtId="0" fontId="0" fillId="0" borderId="6"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0" fillId="0" borderId="14" xfId="0" applyBorder="1" applyAlignment="1">
      <alignment horizontal="center" vertical="top"/>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 xfId="0" applyBorder="1" applyAlignment="1">
      <alignment horizontal="center"/>
    </xf>
    <xf numFmtId="0" fontId="3" fillId="0" borderId="0" xfId="0" quotePrefix="1" applyFont="1" applyAlignment="1">
      <alignment vertical="top" wrapText="1"/>
    </xf>
    <xf numFmtId="0" fontId="1" fillId="0" borderId="0" xfId="0" applyFont="1" applyAlignment="1">
      <alignment vertical="top" wrapText="1"/>
    </xf>
    <xf numFmtId="0" fontId="1" fillId="0" borderId="0" xfId="0" applyFont="1" applyAlignment="1">
      <alignment horizontal="left" vertical="center"/>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vertical="top"/>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6" fillId="0" borderId="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0" fillId="0" borderId="1" xfId="0" applyBorder="1"/>
    <xf numFmtId="0" fontId="0" fillId="0" borderId="1" xfId="0" applyBorder="1" applyAlignment="1">
      <alignment horizontal="center" vertical="center" wrapText="1"/>
    </xf>
    <xf numFmtId="0" fontId="0" fillId="0" borderId="9" xfId="0" applyBorder="1" applyAlignment="1">
      <alignment horizontal="left" vertical="center"/>
    </xf>
    <xf numFmtId="0" fontId="0" fillId="0" borderId="10" xfId="0" applyBorder="1" applyAlignment="1">
      <alignment horizontal="left" vertical="center"/>
    </xf>
    <xf numFmtId="0" fontId="0" fillId="0" borderId="25" xfId="0" applyBorder="1" applyAlignment="1">
      <alignment horizontal="left" vertical="center"/>
    </xf>
    <xf numFmtId="0" fontId="0" fillId="0" borderId="24"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left" vertical="center"/>
    </xf>
    <xf numFmtId="0" fontId="0" fillId="0" borderId="8" xfId="0" applyBorder="1" applyAlignment="1">
      <alignment horizontal="center" vertical="center" wrapText="1"/>
    </xf>
    <xf numFmtId="0" fontId="0" fillId="0" borderId="16" xfId="0"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vertical="top" wrapText="1"/>
    </xf>
    <xf numFmtId="0" fontId="0" fillId="0" borderId="1" xfId="0" applyBorder="1" applyAlignment="1">
      <alignment horizontal="left" vertical="center" wrapText="1"/>
    </xf>
    <xf numFmtId="0" fontId="3" fillId="0" borderId="0" xfId="0" applyFont="1" applyAlignment="1">
      <alignment vertical="top" wrapText="1"/>
    </xf>
    <xf numFmtId="0" fontId="10" fillId="0" borderId="0" xfId="0" quotePrefix="1" applyFont="1" applyAlignment="1">
      <alignment horizontal="left" vertical="top" wrapText="1"/>
    </xf>
    <xf numFmtId="0" fontId="10" fillId="0" borderId="0" xfId="0" applyFont="1" applyAlignment="1">
      <alignment horizontal="left" vertical="top" wrapText="1"/>
    </xf>
    <xf numFmtId="0" fontId="10" fillId="0" borderId="0" xfId="0" applyFont="1"/>
    <xf numFmtId="0" fontId="3" fillId="0" borderId="0" xfId="0" applyFont="1" applyAlignment="1">
      <alignment horizontal="left" vertical="top" wrapText="1"/>
    </xf>
    <xf numFmtId="0" fontId="1" fillId="0" borderId="0" xfId="0" applyFont="1" applyAlignment="1">
      <alignment vertical="top"/>
    </xf>
    <xf numFmtId="0" fontId="0" fillId="0" borderId="1" xfId="0" applyBorder="1" applyAlignment="1">
      <alignment vertical="center"/>
    </xf>
    <xf numFmtId="0" fontId="0" fillId="0" borderId="21" xfId="0" applyBorder="1" applyAlignment="1">
      <alignmen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1" fillId="0" borderId="2" xfId="0" applyFont="1" applyBorder="1" applyAlignment="1">
      <alignment horizontal="left" vertical="center"/>
    </xf>
    <xf numFmtId="0" fontId="0" fillId="0" borderId="2" xfId="0" applyBorder="1" applyAlignment="1">
      <alignment vertical="center"/>
    </xf>
    <xf numFmtId="0" fontId="1" fillId="0" borderId="3" xfId="0" applyFont="1" applyBorder="1" applyAlignment="1">
      <alignment horizontal="left" vertical="center"/>
    </xf>
    <xf numFmtId="0" fontId="0" fillId="0" borderId="3" xfId="0" applyBorder="1" applyAlignment="1">
      <alignment vertical="center"/>
    </xf>
    <xf numFmtId="0" fontId="1" fillId="0" borderId="3" xfId="0" applyFont="1" applyBorder="1" applyAlignment="1">
      <alignment vertical="center"/>
    </xf>
    <xf numFmtId="0" fontId="1" fillId="0" borderId="2" xfId="0" applyFont="1" applyBorder="1" applyAlignment="1">
      <alignment vertical="center"/>
    </xf>
    <xf numFmtId="0" fontId="0" fillId="0" borderId="3" xfId="0" applyBorder="1" applyAlignment="1">
      <alignment horizontal="left" vertical="center"/>
    </xf>
    <xf numFmtId="0" fontId="0" fillId="0" borderId="5"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0" fillId="0" borderId="28" xfId="0" applyBorder="1" applyAlignment="1">
      <alignment horizontal="center" vertical="center"/>
    </xf>
    <xf numFmtId="0" fontId="0" fillId="0" borderId="26" xfId="0" applyBorder="1" applyAlignment="1">
      <alignment horizontal="center" vertical="center"/>
    </xf>
    <xf numFmtId="0" fontId="2" fillId="0" borderId="24" xfId="0" applyFont="1" applyBorder="1" applyAlignment="1">
      <alignment horizontal="center" vertical="center"/>
    </xf>
    <xf numFmtId="0" fontId="2" fillId="0" borderId="10" xfId="0"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cellXfs>
  <cellStyles count="2">
    <cellStyle name="Comma" xfId="1" builtinId="3"/>
    <cellStyle name="Normal" xfId="0" builtinId="0"/>
  </cellStyles>
  <dxfs count="7">
    <dxf>
      <font>
        <color auto="1"/>
      </font>
      <fill>
        <patternFill>
          <bgColor rgb="FFFFF6AC"/>
        </patternFill>
      </fill>
    </dxf>
    <dxf>
      <font>
        <color auto="1"/>
      </font>
      <fill>
        <patternFill>
          <bgColor rgb="FFFFF6AC"/>
        </patternFill>
      </fill>
    </dxf>
    <dxf>
      <font>
        <color auto="1"/>
      </font>
      <fill>
        <patternFill>
          <bgColor rgb="FFFFF6AC"/>
        </patternFill>
      </fill>
    </dxf>
    <dxf>
      <font>
        <color auto="1"/>
      </font>
      <fill>
        <patternFill>
          <bgColor rgb="FFFFF6AC"/>
        </patternFill>
      </fill>
    </dxf>
    <dxf>
      <font>
        <color auto="1"/>
      </font>
      <fill>
        <patternFill>
          <bgColor rgb="FFFFF6AC"/>
        </patternFill>
      </fill>
    </dxf>
    <dxf>
      <font>
        <color auto="1"/>
      </font>
      <fill>
        <patternFill>
          <bgColor rgb="FFFFF6AC"/>
        </patternFill>
      </fill>
    </dxf>
    <dxf>
      <fill>
        <patternFill>
          <bgColor rgb="FFFFF6AC"/>
        </patternFill>
      </fill>
    </dxf>
  </dxfs>
  <tableStyles count="0" defaultTableStyle="TableStyleMedium2" defaultPivotStyle="PivotStyleLight16"/>
  <colors>
    <mruColors>
      <color rgb="FFFFF6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D45"/>
  <sheetViews>
    <sheetView showGridLines="0" tabSelected="1" zoomScale="80" zoomScaleNormal="80" zoomScalePageLayoutView="110" workbookViewId="0">
      <selection activeCell="M3" sqref="M3:Q3"/>
    </sheetView>
  </sheetViews>
  <sheetFormatPr defaultColWidth="8.81640625" defaultRowHeight="14.5"/>
  <cols>
    <col min="1" max="1" width="4.81640625" customWidth="1"/>
    <col min="2" max="2" width="23.453125" customWidth="1"/>
    <col min="4" max="4" width="18" customWidth="1"/>
    <col min="6" max="6" width="6.1796875" customWidth="1"/>
    <col min="7" max="7" width="0.1796875" customWidth="1"/>
    <col min="8" max="8" width="9.1796875" customWidth="1"/>
    <col min="9" max="9" width="10.1796875" customWidth="1"/>
    <col min="10" max="10" width="5.7265625" customWidth="1"/>
    <col min="11" max="11" width="6.26953125" customWidth="1"/>
    <col min="12" max="12" width="4.7265625" customWidth="1"/>
    <col min="15" max="15" width="5.453125" customWidth="1"/>
    <col min="16" max="16" width="10.1796875" customWidth="1"/>
    <col min="17" max="17" width="7.453125" customWidth="1"/>
    <col min="18" max="18" width="4.81640625" customWidth="1"/>
    <col min="21" max="21" width="4" customWidth="1"/>
    <col min="23" max="23" width="13.81640625" customWidth="1"/>
    <col min="24" max="24" width="4.26953125" customWidth="1"/>
    <col min="29" max="29" width="5.81640625" customWidth="1"/>
    <col min="30" max="30" width="4.7265625" hidden="1" customWidth="1"/>
    <col min="31" max="31" width="11.453125" customWidth="1"/>
    <col min="32" max="32" width="11.81640625" customWidth="1"/>
    <col min="33" max="33" width="12.453125" customWidth="1"/>
    <col min="35" max="35" width="2.7265625" customWidth="1"/>
    <col min="39" max="39" width="5.81640625" customWidth="1"/>
    <col min="41" max="41" width="11.26953125" customWidth="1"/>
    <col min="46" max="46" width="3.1796875" customWidth="1"/>
    <col min="47" max="47" width="27.453125" customWidth="1"/>
    <col min="48" max="48" width="12.453125" customWidth="1"/>
    <col min="49" max="49" width="13.7265625" customWidth="1"/>
    <col min="50" max="50" width="13" customWidth="1"/>
    <col min="51" max="51" width="10.26953125" customWidth="1"/>
    <col min="52" max="52" width="11.1796875" customWidth="1"/>
  </cols>
  <sheetData>
    <row r="2" spans="1:56" s="15" customFormat="1" ht="67" customHeight="1">
      <c r="B2" s="82" t="s">
        <v>0</v>
      </c>
      <c r="C2" s="82"/>
      <c r="D2" s="82"/>
      <c r="E2" s="82"/>
      <c r="F2" s="82"/>
      <c r="G2" s="82"/>
      <c r="H2" s="82"/>
      <c r="I2" s="82"/>
      <c r="J2" s="82"/>
      <c r="K2" s="55"/>
      <c r="L2" s="55"/>
      <c r="M2" s="82" t="s">
        <v>1</v>
      </c>
      <c r="N2" s="82"/>
      <c r="O2" s="82"/>
      <c r="P2" s="82"/>
      <c r="Q2" s="82"/>
      <c r="R2" s="82"/>
      <c r="S2" s="82"/>
      <c r="T2" s="82"/>
      <c r="U2" s="82"/>
      <c r="V2" s="82"/>
      <c r="W2" s="82"/>
      <c r="Y2" s="82" t="s">
        <v>2</v>
      </c>
      <c r="Z2" s="82"/>
      <c r="AA2" s="82"/>
      <c r="AB2" s="82"/>
      <c r="AC2" s="82"/>
      <c r="AD2" s="82"/>
      <c r="AE2" s="82"/>
      <c r="AF2" s="82"/>
      <c r="AG2" s="82"/>
      <c r="AH2" s="82"/>
      <c r="AI2" s="16"/>
      <c r="AJ2" s="84" t="s">
        <v>3</v>
      </c>
      <c r="AK2" s="84"/>
      <c r="AL2" s="84"/>
      <c r="AM2" s="84"/>
      <c r="AN2" s="84"/>
      <c r="AO2" s="84"/>
      <c r="AP2" s="84"/>
      <c r="AQ2" s="84"/>
      <c r="AR2" s="84"/>
      <c r="AS2" s="84"/>
      <c r="AT2" s="17"/>
      <c r="AU2" s="88" t="s">
        <v>4</v>
      </c>
      <c r="AV2" s="88"/>
      <c r="AW2" s="88"/>
      <c r="AX2" s="88"/>
      <c r="AY2" s="88"/>
      <c r="AZ2" s="17"/>
      <c r="BA2" s="17"/>
      <c r="BB2" s="17"/>
      <c r="BC2" s="17"/>
      <c r="BD2" s="17"/>
    </row>
    <row r="3" spans="1:56" s="3" customFormat="1" ht="27" customHeight="1" thickBot="1">
      <c r="B3" s="3" t="s">
        <v>5</v>
      </c>
      <c r="C3" s="38"/>
      <c r="D3" s="38"/>
      <c r="E3" s="99"/>
      <c r="F3" s="95"/>
      <c r="G3" s="95"/>
      <c r="H3" s="95"/>
      <c r="I3" s="95"/>
      <c r="J3" s="95"/>
      <c r="K3" s="38"/>
      <c r="L3" s="38"/>
      <c r="M3" s="79" t="s">
        <v>6</v>
      </c>
      <c r="N3" s="80"/>
      <c r="O3" s="80"/>
      <c r="P3" s="80"/>
      <c r="Q3" s="81"/>
      <c r="R3" s="38"/>
      <c r="S3" s="38"/>
      <c r="T3" s="38"/>
      <c r="U3" s="38"/>
      <c r="V3" s="38"/>
      <c r="X3"/>
      <c r="AJ3" s="90" t="s">
        <v>7</v>
      </c>
      <c r="AK3" s="90"/>
      <c r="AL3" s="90"/>
      <c r="AM3" s="76" t="str">
        <f>AH8</f>
        <v>Answer All Qs</v>
      </c>
      <c r="AN3" s="77"/>
      <c r="AO3" s="100" t="str">
        <f>IF(ISNUMBER(AM3),IF(AND(AM3&gt;=0,AM3&lt;=3),"Close to average",IF(AM3=4,"Slightly raised",IF(AM3=5,"High","Very High"))),"Answer All Qs")</f>
        <v>Answer All Qs</v>
      </c>
      <c r="AP3" s="100"/>
      <c r="AQ3" s="101"/>
      <c r="AU3" s="10" t="s">
        <v>8</v>
      </c>
      <c r="AV3" s="9"/>
      <c r="AW3" s="9"/>
      <c r="AX3" s="9"/>
      <c r="AY3" s="9"/>
      <c r="AZ3" s="16"/>
      <c r="BA3" s="13"/>
      <c r="BB3" s="13"/>
      <c r="BC3" s="13"/>
      <c r="BD3" s="13"/>
    </row>
    <row r="4" spans="1:56" ht="27" customHeight="1">
      <c r="B4" s="18" t="s">
        <v>9</v>
      </c>
      <c r="C4" s="94" t="s">
        <v>10</v>
      </c>
      <c r="D4" s="95"/>
      <c r="E4" s="95"/>
      <c r="G4" s="39"/>
      <c r="H4" s="39"/>
      <c r="I4" s="39"/>
      <c r="J4" s="39"/>
      <c r="K4" s="39"/>
      <c r="L4" s="39"/>
      <c r="M4" s="39"/>
      <c r="N4" s="39"/>
      <c r="O4" s="39"/>
      <c r="P4" s="39"/>
      <c r="Q4" s="39"/>
      <c r="R4" s="39"/>
      <c r="S4" s="39"/>
      <c r="T4" s="39"/>
      <c r="U4" s="39"/>
      <c r="V4" s="39"/>
      <c r="Y4" t="s">
        <v>11</v>
      </c>
      <c r="AJ4" s="90" t="s">
        <v>12</v>
      </c>
      <c r="AK4" s="90"/>
      <c r="AL4" s="90"/>
      <c r="AM4" s="76" t="str">
        <f>AH14</f>
        <v>Answer All Qs</v>
      </c>
      <c r="AN4" s="77"/>
      <c r="AO4" s="100" t="str">
        <f>IF(ISNUMBER(AM4),IF(AND(AM4&gt;=0,AM4&lt;=2),"Close to average",IF(AM4=3,"Slightly raised",IF(AM4=4,"High","Very High"))),"Answer All Qs")</f>
        <v>Answer All Qs</v>
      </c>
      <c r="AP4" s="100"/>
      <c r="AQ4" s="101"/>
      <c r="AU4" s="23"/>
      <c r="AV4" s="60" t="s">
        <v>13</v>
      </c>
      <c r="AW4" s="62" t="s">
        <v>14</v>
      </c>
      <c r="AX4" s="62" t="s">
        <v>15</v>
      </c>
      <c r="AY4" s="64" t="s">
        <v>16</v>
      </c>
      <c r="AZ4" s="16"/>
      <c r="BA4" s="13"/>
      <c r="BB4" s="13"/>
      <c r="BC4" s="13"/>
      <c r="BD4" s="13"/>
    </row>
    <row r="5" spans="1:56" ht="30.75" customHeight="1" thickBot="1">
      <c r="B5" s="18" t="s">
        <v>17</v>
      </c>
      <c r="C5" s="96"/>
      <c r="D5" s="97"/>
      <c r="E5" s="97"/>
      <c r="F5" s="39"/>
      <c r="G5" s="39"/>
      <c r="H5" s="39"/>
      <c r="I5" s="39"/>
      <c r="J5" s="39"/>
      <c r="K5" s="39"/>
      <c r="L5" s="39"/>
      <c r="M5" s="39"/>
      <c r="N5" s="39"/>
      <c r="O5" s="39"/>
      <c r="P5" s="39"/>
      <c r="Q5" s="39"/>
      <c r="R5" s="39"/>
      <c r="S5" s="39"/>
      <c r="T5" s="39"/>
      <c r="U5" s="39"/>
      <c r="V5" s="39"/>
      <c r="AJ5" s="90" t="s">
        <v>18</v>
      </c>
      <c r="AK5" s="90"/>
      <c r="AL5" s="90"/>
      <c r="AM5" s="76" t="str">
        <f>AH20</f>
        <v>Answer All Qs</v>
      </c>
      <c r="AN5" s="77"/>
      <c r="AO5" s="100" t="str">
        <f>IF(ISNUMBER(AM5),IF(AND(AM5&gt;=0,AM5&lt;=5),"Close to average",IF(AND(AM5&gt;=6,AM5&lt;=7),"Slightly raised",IF(AM5=8,"High","Very High"))),"Answer All Qs")</f>
        <v>Answer All Qs</v>
      </c>
      <c r="AP5" s="100"/>
      <c r="AQ5" s="101"/>
      <c r="AU5" s="48"/>
      <c r="AV5" s="61"/>
      <c r="AW5" s="63"/>
      <c r="AX5" s="63"/>
      <c r="AY5" s="65"/>
      <c r="AZ5" s="16"/>
      <c r="BA5" s="13"/>
      <c r="BB5" s="13"/>
      <c r="BC5" s="13"/>
      <c r="BD5" s="13"/>
    </row>
    <row r="6" spans="1:56" ht="36.75" customHeight="1" thickBot="1">
      <c r="B6" s="30" t="s">
        <v>19</v>
      </c>
      <c r="C6" s="98"/>
      <c r="D6" s="97"/>
      <c r="E6" s="97"/>
      <c r="H6" s="39"/>
      <c r="I6" s="39"/>
      <c r="J6" s="39"/>
      <c r="K6" s="39"/>
      <c r="L6" s="39"/>
      <c r="M6" s="39" t="s">
        <v>20</v>
      </c>
      <c r="N6" s="39"/>
      <c r="O6" s="39"/>
      <c r="P6" s="39"/>
      <c r="Q6" s="39"/>
      <c r="R6" s="39"/>
      <c r="S6" s="39"/>
      <c r="T6" s="39"/>
      <c r="U6" s="39"/>
      <c r="V6" s="39"/>
      <c r="AH6" s="3"/>
      <c r="AI6" s="3"/>
      <c r="AJ6" s="91" t="s">
        <v>21</v>
      </c>
      <c r="AK6" s="91"/>
      <c r="AL6" s="91"/>
      <c r="AM6" s="106" t="str">
        <f>AH26</f>
        <v>Answer All Qs</v>
      </c>
      <c r="AN6" s="107"/>
      <c r="AO6" s="102" t="str">
        <f>IF(ISNUMBER(AM6),IF(AND(AM6&gt;=0,AM6&lt;=2),"Close to average",IF(AND(AM6&gt;=3,AM6&lt;=4),"Slightly raised",IF(AM6=5,"High","Very High"))),"Answer All Qs")</f>
        <v>Answer All Qs</v>
      </c>
      <c r="AP6" s="102"/>
      <c r="AQ6" s="103"/>
      <c r="AU6" s="19" t="s">
        <v>22</v>
      </c>
      <c r="AV6" s="20"/>
      <c r="AW6" s="21"/>
      <c r="AX6" s="21"/>
      <c r="AY6" s="22"/>
      <c r="AZ6" s="16"/>
      <c r="BA6" s="13"/>
      <c r="BB6" s="13"/>
      <c r="BC6" s="13"/>
      <c r="BD6" s="13"/>
    </row>
    <row r="7" spans="1:56" ht="21" customHeight="1" thickBot="1">
      <c r="B7" s="39"/>
      <c r="C7" s="39"/>
      <c r="D7" s="39"/>
      <c r="E7" s="39"/>
      <c r="F7" s="39"/>
      <c r="G7" s="39"/>
      <c r="K7" s="39"/>
      <c r="L7" s="39"/>
      <c r="M7" s="39" t="s">
        <v>23</v>
      </c>
      <c r="N7" s="39"/>
      <c r="O7" s="39"/>
      <c r="P7" s="39"/>
      <c r="Q7" s="39"/>
      <c r="R7" s="39"/>
      <c r="S7" s="39"/>
      <c r="T7" s="39"/>
      <c r="U7" s="39"/>
      <c r="V7" s="39"/>
      <c r="Y7" s="2" t="s">
        <v>7</v>
      </c>
      <c r="AE7" s="7" t="s">
        <v>24</v>
      </c>
      <c r="AF7" s="7" t="s">
        <v>25</v>
      </c>
      <c r="AG7" s="7" t="s">
        <v>26</v>
      </c>
      <c r="AH7" s="6" t="s">
        <v>27</v>
      </c>
      <c r="AI7" s="4"/>
      <c r="AJ7" s="92" t="s">
        <v>28</v>
      </c>
      <c r="AK7" s="93"/>
      <c r="AL7" s="93"/>
      <c r="AM7" s="108" t="str">
        <f>IF(AND(ISNUMBER(AM6),ISNUMBER(AM5),ISNUMBER(AM4),ISNUMBER(AM3)),SUM(AM3:AN6),"Answer All Qs")</f>
        <v>Answer All Qs</v>
      </c>
      <c r="AN7" s="109"/>
      <c r="AO7" s="104" t="str">
        <f>IF(ISNUMBER(AM7),IF(AND(AM7&gt;=0,AM7&lt;=11),"Close to average",IF(AND(AM7&gt;=12,AM7&lt;=15),"Slightly raised",IF(AND(AM7&gt;=16,AM7&lt;=18),"High","Very High"))),"Answer All Qs")</f>
        <v>Answer All Qs</v>
      </c>
      <c r="AP7" s="104"/>
      <c r="AQ7" s="105"/>
      <c r="AU7" s="45" t="s">
        <v>29</v>
      </c>
      <c r="AV7" s="4" t="s">
        <v>30</v>
      </c>
      <c r="AW7" s="44" t="s">
        <v>31</v>
      </c>
      <c r="AX7" s="4" t="s">
        <v>32</v>
      </c>
      <c r="AY7" s="27" t="s">
        <v>33</v>
      </c>
      <c r="AZ7" s="16"/>
      <c r="BA7" s="16"/>
      <c r="BB7" s="16"/>
      <c r="BC7" s="16"/>
      <c r="BD7" s="16"/>
    </row>
    <row r="8" spans="1:56" ht="21" customHeight="1">
      <c r="A8" s="6">
        <v>1</v>
      </c>
      <c r="B8" s="83" t="s">
        <v>34</v>
      </c>
      <c r="C8" s="83"/>
      <c r="D8" s="83"/>
      <c r="E8" s="83"/>
      <c r="F8" s="83"/>
      <c r="G8" s="83"/>
      <c r="H8" s="76" t="s">
        <v>6</v>
      </c>
      <c r="I8" s="77"/>
      <c r="J8" s="78"/>
      <c r="K8" s="39"/>
      <c r="L8" s="39"/>
      <c r="M8" s="79" t="s">
        <v>6</v>
      </c>
      <c r="N8" s="80"/>
      <c r="O8" s="80"/>
      <c r="P8" s="81"/>
      <c r="Q8" s="39"/>
      <c r="R8" s="39"/>
      <c r="S8" s="39"/>
      <c r="T8" s="39"/>
      <c r="U8" s="39"/>
      <c r="V8" s="39"/>
      <c r="Y8" s="5" t="s">
        <v>35</v>
      </c>
      <c r="Z8" s="66" t="s">
        <v>36</v>
      </c>
      <c r="AA8" s="66"/>
      <c r="AB8" s="66"/>
      <c r="AC8" s="66"/>
      <c r="AD8" s="66"/>
      <c r="AE8" s="6">
        <f>IF(H10="Not True",0,0)</f>
        <v>0</v>
      </c>
      <c r="AF8" s="6">
        <f>IF(H10="Somewhat True",1,0)</f>
        <v>0</v>
      </c>
      <c r="AG8" s="6">
        <f>IF(H10="Certainly True",2,0)</f>
        <v>0</v>
      </c>
      <c r="AH8" s="67" t="str">
        <f>IF(COUNTIF(Calcs!B2:B6,"Please select")=0,SUM(AE8:AG12),"Answer All Qs")</f>
        <v>Answer All Qs</v>
      </c>
      <c r="AI8" s="4"/>
      <c r="AU8" s="46" t="s">
        <v>37</v>
      </c>
      <c r="AV8" s="4" t="s">
        <v>38</v>
      </c>
      <c r="AW8" s="4">
        <v>4</v>
      </c>
      <c r="AX8" s="4">
        <v>5</v>
      </c>
      <c r="AY8" s="27" t="s">
        <v>39</v>
      </c>
    </row>
    <row r="9" spans="1:56" ht="21" customHeight="1" thickBot="1">
      <c r="A9" s="6">
        <v>2</v>
      </c>
      <c r="B9" s="83" t="s">
        <v>40</v>
      </c>
      <c r="C9" s="83"/>
      <c r="D9" s="83"/>
      <c r="E9" s="83"/>
      <c r="F9" s="83"/>
      <c r="G9" s="83"/>
      <c r="H9" s="76" t="s">
        <v>6</v>
      </c>
      <c r="I9" s="77"/>
      <c r="J9" s="78"/>
      <c r="K9" s="39"/>
      <c r="L9" s="39"/>
      <c r="M9" s="39" t="s">
        <v>10</v>
      </c>
      <c r="N9" s="39"/>
      <c r="O9" s="39"/>
      <c r="P9" s="39"/>
      <c r="Q9" s="39"/>
      <c r="R9" s="39"/>
      <c r="S9" s="39"/>
      <c r="T9" s="39"/>
      <c r="U9" s="39"/>
      <c r="V9" s="39"/>
      <c r="Y9" s="5" t="s">
        <v>41</v>
      </c>
      <c r="Z9" s="66" t="s">
        <v>42</v>
      </c>
      <c r="AA9" s="66"/>
      <c r="AB9" s="66"/>
      <c r="AC9" s="66"/>
      <c r="AD9" s="66"/>
      <c r="AE9" s="6">
        <f>IF(H15="Not True",0,0)</f>
        <v>0</v>
      </c>
      <c r="AF9" s="6">
        <f>IF(H15="Somewhat True",1,0)</f>
        <v>0</v>
      </c>
      <c r="AG9" s="6">
        <f>IF(H15="Certainly True",2,0)</f>
        <v>0</v>
      </c>
      <c r="AH9" s="67"/>
      <c r="AI9" s="4"/>
      <c r="AM9" s="3"/>
      <c r="AU9" s="46" t="s">
        <v>43</v>
      </c>
      <c r="AV9" s="4" t="s">
        <v>44</v>
      </c>
      <c r="AW9" s="4">
        <v>3</v>
      </c>
      <c r="AX9" s="4">
        <v>4</v>
      </c>
      <c r="AY9" s="27" t="s">
        <v>45</v>
      </c>
    </row>
    <row r="10" spans="1:56" ht="22" customHeight="1" thickBot="1">
      <c r="A10" s="6">
        <v>3</v>
      </c>
      <c r="B10" s="83" t="s">
        <v>46</v>
      </c>
      <c r="C10" s="83"/>
      <c r="D10" s="83"/>
      <c r="E10" s="83"/>
      <c r="F10" s="83"/>
      <c r="G10" s="83"/>
      <c r="H10" s="76" t="s">
        <v>6</v>
      </c>
      <c r="I10" s="77"/>
      <c r="J10" s="78"/>
      <c r="K10" s="39"/>
      <c r="L10" s="39"/>
      <c r="M10" s="39" t="s">
        <v>47</v>
      </c>
      <c r="N10" s="39"/>
      <c r="O10" s="39"/>
      <c r="P10" s="39"/>
      <c r="Q10" s="39"/>
      <c r="R10" s="39"/>
      <c r="S10" s="39"/>
      <c r="T10" s="39"/>
      <c r="U10" s="39"/>
      <c r="V10" s="39"/>
      <c r="Y10" s="5" t="s">
        <v>48</v>
      </c>
      <c r="Z10" s="66" t="s">
        <v>49</v>
      </c>
      <c r="AA10" s="66"/>
      <c r="AB10" s="66"/>
      <c r="AC10" s="66"/>
      <c r="AD10" s="66"/>
      <c r="AE10" s="6">
        <f>IF(H20="Not True",0,0)</f>
        <v>0</v>
      </c>
      <c r="AF10" s="6">
        <f>IF(H20="Somewhat True",1,0)</f>
        <v>0</v>
      </c>
      <c r="AG10" s="6">
        <f>IF(H20="Certainly True",2,0)</f>
        <v>0</v>
      </c>
      <c r="AH10" s="67"/>
      <c r="AI10" s="4"/>
      <c r="AJ10" s="68" t="s">
        <v>50</v>
      </c>
      <c r="AK10" s="69"/>
      <c r="AL10" s="70"/>
      <c r="AM10" s="71" t="str">
        <f>AH32</f>
        <v>Answer All Qs</v>
      </c>
      <c r="AN10" s="72"/>
      <c r="AO10" s="69" t="str">
        <f>IF(ISNUMBER(AM10),IF(AND(AM10&gt;=6,AM10&lt;=10),"Close to average",IF(AM10=5,"Slightly lowered",IF(AM10=4,"Low","Very low"))),"Answer All Qs")</f>
        <v>Answer All Qs</v>
      </c>
      <c r="AP10" s="69"/>
      <c r="AQ10" s="73"/>
      <c r="AU10" s="46" t="s">
        <v>51</v>
      </c>
      <c r="AV10" s="4" t="s">
        <v>52</v>
      </c>
      <c r="AW10" s="4" t="s">
        <v>53</v>
      </c>
      <c r="AX10" s="4">
        <v>8</v>
      </c>
      <c r="AY10" s="27" t="s">
        <v>54</v>
      </c>
    </row>
    <row r="11" spans="1:56" ht="21.75" customHeight="1">
      <c r="A11" s="6">
        <v>4</v>
      </c>
      <c r="B11" s="83" t="s">
        <v>55</v>
      </c>
      <c r="C11" s="83"/>
      <c r="D11" s="83"/>
      <c r="E11" s="83"/>
      <c r="F11" s="83"/>
      <c r="G11" s="83"/>
      <c r="H11" s="76" t="s">
        <v>6</v>
      </c>
      <c r="I11" s="77"/>
      <c r="J11" s="78"/>
      <c r="K11" s="39"/>
      <c r="L11" s="39"/>
      <c r="M11" s="79" t="s">
        <v>6</v>
      </c>
      <c r="N11" s="80"/>
      <c r="O11" s="80"/>
      <c r="P11" s="81"/>
      <c r="Q11" s="39"/>
      <c r="R11" s="39"/>
      <c r="S11" s="39"/>
      <c r="T11" s="39"/>
      <c r="U11" s="39"/>
      <c r="V11" s="39"/>
      <c r="Y11" s="5" t="s">
        <v>56</v>
      </c>
      <c r="Z11" s="66" t="s">
        <v>57</v>
      </c>
      <c r="AA11" s="66"/>
      <c r="AB11" s="66"/>
      <c r="AC11" s="66"/>
      <c r="AD11" s="66"/>
      <c r="AE11" s="6">
        <f>IF(H23="Not True",0,0)</f>
        <v>0</v>
      </c>
      <c r="AF11" s="6">
        <f>IF(H23="Somewhat True",1,0)</f>
        <v>0</v>
      </c>
      <c r="AG11" s="6">
        <f>IF(H23="Certainly True",2,0)</f>
        <v>0</v>
      </c>
      <c r="AH11" s="67"/>
      <c r="AI11" s="4"/>
      <c r="AU11" s="46" t="s">
        <v>58</v>
      </c>
      <c r="AV11" s="4" t="s">
        <v>44</v>
      </c>
      <c r="AW11" s="4" t="s">
        <v>59</v>
      </c>
      <c r="AX11" s="4">
        <v>5</v>
      </c>
      <c r="AY11" s="27" t="s">
        <v>39</v>
      </c>
    </row>
    <row r="12" spans="1:56" ht="21" customHeight="1" thickBot="1">
      <c r="A12" s="6">
        <v>5</v>
      </c>
      <c r="B12" s="83" t="s">
        <v>60</v>
      </c>
      <c r="C12" s="83"/>
      <c r="D12" s="83"/>
      <c r="E12" s="83"/>
      <c r="F12" s="83"/>
      <c r="G12" s="83"/>
      <c r="H12" s="76" t="s">
        <v>6</v>
      </c>
      <c r="I12" s="77"/>
      <c r="J12" s="78"/>
      <c r="K12" s="39"/>
      <c r="L12" s="39"/>
      <c r="M12" s="39"/>
      <c r="N12" s="39"/>
      <c r="O12" s="39"/>
      <c r="P12" s="39"/>
      <c r="Q12" s="39"/>
      <c r="R12" s="39"/>
      <c r="S12" s="39"/>
      <c r="T12" s="39"/>
      <c r="U12" s="39"/>
      <c r="V12" s="39"/>
      <c r="Y12" s="5" t="s">
        <v>61</v>
      </c>
      <c r="Z12" s="66" t="s">
        <v>62</v>
      </c>
      <c r="AA12" s="66"/>
      <c r="AB12" s="66"/>
      <c r="AC12" s="66"/>
      <c r="AD12" s="66"/>
      <c r="AE12" s="6">
        <f>IF(H31="Not True",0,0)</f>
        <v>0</v>
      </c>
      <c r="AF12" s="6">
        <f>IF(H31="Somewhat True",1,0)</f>
        <v>0</v>
      </c>
      <c r="AG12" s="6">
        <f>IF(H31="Certainly True",2,0)</f>
        <v>0</v>
      </c>
      <c r="AH12" s="67"/>
      <c r="AI12" s="4"/>
      <c r="AJ12" s="12"/>
      <c r="AK12" s="12"/>
      <c r="AL12" s="12"/>
      <c r="AM12" s="12"/>
      <c r="AN12" s="12"/>
      <c r="AO12" s="12"/>
      <c r="AP12" s="12"/>
      <c r="AQ12" s="12"/>
      <c r="AR12" s="12"/>
      <c r="AS12" s="12"/>
      <c r="AT12" s="12"/>
      <c r="AU12" s="46" t="s">
        <v>63</v>
      </c>
      <c r="AV12" s="4" t="s">
        <v>39</v>
      </c>
      <c r="AW12" s="4">
        <v>5</v>
      </c>
      <c r="AX12" s="4">
        <v>4</v>
      </c>
      <c r="AY12" s="27" t="s">
        <v>38</v>
      </c>
      <c r="AZ12" s="9"/>
      <c r="BA12" s="9"/>
      <c r="BB12" s="9"/>
      <c r="BC12" s="9"/>
      <c r="BD12" s="9"/>
    </row>
    <row r="13" spans="1:56" ht="21" customHeight="1" thickBot="1">
      <c r="A13" s="6">
        <v>6</v>
      </c>
      <c r="B13" s="83" t="s">
        <v>64</v>
      </c>
      <c r="C13" s="83"/>
      <c r="D13" s="83"/>
      <c r="E13" s="83"/>
      <c r="F13" s="83"/>
      <c r="G13" s="83"/>
      <c r="H13" s="76" t="s">
        <v>6</v>
      </c>
      <c r="I13" s="77"/>
      <c r="J13" s="78"/>
      <c r="K13" s="39"/>
      <c r="L13" s="39"/>
      <c r="M13" s="39"/>
      <c r="N13" s="38"/>
      <c r="O13" s="38"/>
      <c r="P13" s="38"/>
      <c r="Q13" s="39"/>
      <c r="R13" s="39"/>
      <c r="S13" s="39"/>
      <c r="T13" s="39"/>
      <c r="U13" s="39"/>
      <c r="V13" s="39"/>
      <c r="Y13" s="2" t="s">
        <v>12</v>
      </c>
      <c r="Z13" s="2"/>
      <c r="AA13" s="2"/>
      <c r="AE13" s="4"/>
      <c r="AF13" s="4"/>
      <c r="AG13" s="4"/>
      <c r="AH13" s="3"/>
      <c r="AI13" s="3"/>
      <c r="AJ13" s="68" t="s">
        <v>65</v>
      </c>
      <c r="AK13" s="69"/>
      <c r="AL13" s="70"/>
      <c r="AM13" s="71" t="str">
        <f>Calcs!G2</f>
        <v>Answer All Qs</v>
      </c>
      <c r="AN13" s="72"/>
      <c r="AO13" s="69" t="str">
        <f>IF(ISNUMBER(AM13),IF(AND(AM13=0),"Close to average",IF(AM13=1,"Slightly raised",IF(AM13=2,"High","Very High"))),IF(AM13="-","-","Answer All Qs"))</f>
        <v>Answer All Qs</v>
      </c>
      <c r="AP13" s="69"/>
      <c r="AQ13" s="73"/>
      <c r="AR13" s="12"/>
      <c r="AS13" s="12"/>
      <c r="AT13" s="12"/>
      <c r="AU13" s="47" t="s">
        <v>66</v>
      </c>
      <c r="AV13" s="29">
        <v>0</v>
      </c>
      <c r="AW13" s="29">
        <v>1</v>
      </c>
      <c r="AX13" s="29">
        <v>2</v>
      </c>
      <c r="AY13" s="28" t="s">
        <v>67</v>
      </c>
    </row>
    <row r="14" spans="1:56" ht="21" customHeight="1">
      <c r="A14" s="6">
        <v>7</v>
      </c>
      <c r="B14" s="83" t="s">
        <v>68</v>
      </c>
      <c r="C14" s="83"/>
      <c r="D14" s="83"/>
      <c r="E14" s="83"/>
      <c r="F14" s="83"/>
      <c r="G14" s="83"/>
      <c r="H14" s="76" t="s">
        <v>6</v>
      </c>
      <c r="I14" s="77"/>
      <c r="J14" s="78"/>
      <c r="K14" s="39"/>
      <c r="L14" s="39"/>
      <c r="M14" s="38" t="s">
        <v>69</v>
      </c>
      <c r="N14" s="39"/>
      <c r="O14" s="39"/>
      <c r="P14" s="39"/>
      <c r="Q14" s="39"/>
      <c r="R14" s="39"/>
      <c r="S14" s="39"/>
      <c r="T14" s="39"/>
      <c r="U14" s="39"/>
      <c r="V14" s="39"/>
      <c r="Y14" s="5" t="s">
        <v>70</v>
      </c>
      <c r="Z14" s="66" t="s">
        <v>71</v>
      </c>
      <c r="AA14" s="66"/>
      <c r="AB14" s="66"/>
      <c r="AC14" s="66"/>
      <c r="AD14" s="66"/>
      <c r="AE14" s="6">
        <f>IF(H12="Not True",0,0)</f>
        <v>0</v>
      </c>
      <c r="AF14" s="6">
        <f>IF(H12="Somewhat True",1,0)</f>
        <v>0</v>
      </c>
      <c r="AG14" s="6">
        <f>IF(H12="Certainly True",2,0)</f>
        <v>0</v>
      </c>
      <c r="AH14" s="67" t="str">
        <f>IF(COUNTIF(Calcs!B10:B14,"Please select")=0,SUM(AE14:AG18),"Answer All Qs")</f>
        <v>Answer All Qs</v>
      </c>
      <c r="AI14" s="4"/>
      <c r="AJ14" s="54" t="s">
        <v>72</v>
      </c>
      <c r="AK14" s="54"/>
      <c r="AL14" s="54"/>
      <c r="AM14" s="54"/>
      <c r="AN14" s="54"/>
      <c r="AO14" s="54"/>
      <c r="AP14" s="54"/>
      <c r="AQ14" s="54"/>
      <c r="AR14" s="54"/>
      <c r="AS14" s="54"/>
      <c r="AT14" s="12"/>
    </row>
    <row r="15" spans="1:56" ht="21" customHeight="1">
      <c r="A15" s="6">
        <v>8</v>
      </c>
      <c r="B15" s="83" t="s">
        <v>73</v>
      </c>
      <c r="C15" s="83"/>
      <c r="D15" s="83"/>
      <c r="E15" s="83"/>
      <c r="F15" s="83"/>
      <c r="G15" s="83"/>
      <c r="H15" s="76" t="s">
        <v>6</v>
      </c>
      <c r="I15" s="77"/>
      <c r="J15" s="78"/>
      <c r="K15" s="39"/>
      <c r="L15" s="39"/>
      <c r="M15" s="39" t="s">
        <v>74</v>
      </c>
      <c r="N15" s="39"/>
      <c r="O15" s="39"/>
      <c r="P15" s="39"/>
      <c r="Q15" s="39"/>
      <c r="R15" s="39"/>
      <c r="S15" s="39"/>
      <c r="T15" s="39"/>
      <c r="U15" s="39"/>
      <c r="V15" s="39"/>
      <c r="Y15" s="5" t="s">
        <v>75</v>
      </c>
      <c r="Z15" s="66" t="s">
        <v>76</v>
      </c>
      <c r="AA15" s="66"/>
      <c r="AB15" s="66"/>
      <c r="AC15" s="66"/>
      <c r="AD15" s="66"/>
      <c r="AE15" s="6">
        <f>IF(H14="Not True",2,0)</f>
        <v>0</v>
      </c>
      <c r="AF15" s="6">
        <f>IF(H14="Somewhat True",1,0)</f>
        <v>0</v>
      </c>
      <c r="AG15" s="6">
        <f>IF(H14="Certainly True",0,0)</f>
        <v>0</v>
      </c>
      <c r="AH15" s="67"/>
      <c r="AI15" s="4"/>
      <c r="AJ15" s="58" t="s">
        <v>77</v>
      </c>
      <c r="AK15" s="59"/>
      <c r="AL15" s="59"/>
      <c r="AM15" s="59"/>
      <c r="AN15" s="59"/>
      <c r="AO15" s="59"/>
      <c r="AP15" s="59"/>
      <c r="AQ15" s="59"/>
      <c r="AR15" s="59"/>
      <c r="AS15" s="54"/>
      <c r="AT15" s="12"/>
      <c r="AU15" s="85" t="s">
        <v>78</v>
      </c>
      <c r="AV15" s="86"/>
      <c r="AW15" s="86"/>
      <c r="AX15" s="86"/>
      <c r="AY15" s="86"/>
      <c r="AZ15" s="87"/>
      <c r="BA15" s="87"/>
    </row>
    <row r="16" spans="1:56" ht="21" customHeight="1">
      <c r="A16" s="6">
        <v>9</v>
      </c>
      <c r="B16" s="83" t="s">
        <v>79</v>
      </c>
      <c r="C16" s="83"/>
      <c r="D16" s="83"/>
      <c r="E16" s="83"/>
      <c r="F16" s="83"/>
      <c r="G16" s="83"/>
      <c r="H16" s="76" t="s">
        <v>6</v>
      </c>
      <c r="I16" s="77"/>
      <c r="J16" s="78"/>
      <c r="K16" s="39"/>
      <c r="L16" s="39"/>
      <c r="M16" s="79" t="s">
        <v>6</v>
      </c>
      <c r="N16" s="80"/>
      <c r="O16" s="80"/>
      <c r="P16" s="81"/>
      <c r="Q16" s="39"/>
      <c r="R16" s="39"/>
      <c r="S16" s="39"/>
      <c r="T16" s="39"/>
      <c r="U16" s="39"/>
      <c r="V16" s="39"/>
      <c r="Y16" s="5" t="s">
        <v>80</v>
      </c>
      <c r="Z16" s="66" t="s">
        <v>81</v>
      </c>
      <c r="AA16" s="66"/>
      <c r="AB16" s="66"/>
      <c r="AC16" s="66"/>
      <c r="AD16" s="66"/>
      <c r="AE16" s="6">
        <f>IF(H19="Not True",0,0)</f>
        <v>0</v>
      </c>
      <c r="AF16" s="6">
        <f>IF(H19="Somewhat True",1,0)</f>
        <v>0</v>
      </c>
      <c r="AG16" s="6">
        <f>IF(H19="Certainly True",2,0)</f>
        <v>0</v>
      </c>
      <c r="AH16" s="67"/>
      <c r="AI16" s="4"/>
      <c r="AJ16" s="59"/>
      <c r="AK16" s="59"/>
      <c r="AL16" s="59"/>
      <c r="AM16" s="59"/>
      <c r="AN16" s="59"/>
      <c r="AO16" s="59"/>
      <c r="AP16" s="59"/>
      <c r="AQ16" s="59"/>
      <c r="AR16" s="59"/>
      <c r="AS16" s="54"/>
      <c r="AT16" s="12"/>
      <c r="AU16" s="86"/>
      <c r="AV16" s="86"/>
      <c r="AW16" s="86"/>
      <c r="AX16" s="86"/>
      <c r="AY16" s="86"/>
      <c r="AZ16" s="87"/>
      <c r="BA16" s="87"/>
    </row>
    <row r="17" spans="1:56" ht="21" customHeight="1">
      <c r="A17" s="6">
        <v>10</v>
      </c>
      <c r="B17" s="83" t="s">
        <v>82</v>
      </c>
      <c r="C17" s="83"/>
      <c r="D17" s="83"/>
      <c r="E17" s="83"/>
      <c r="F17" s="83"/>
      <c r="G17" s="83"/>
      <c r="H17" s="76" t="s">
        <v>6</v>
      </c>
      <c r="I17" s="77"/>
      <c r="J17" s="78"/>
      <c r="K17" s="39"/>
      <c r="L17" s="39"/>
      <c r="M17" s="39"/>
      <c r="N17" s="39"/>
      <c r="O17" s="39"/>
      <c r="P17" s="39"/>
      <c r="Q17" s="39"/>
      <c r="R17" s="39"/>
      <c r="S17" s="39"/>
      <c r="T17" s="39"/>
      <c r="U17" s="39"/>
      <c r="V17" s="39"/>
      <c r="Y17" s="5" t="s">
        <v>83</v>
      </c>
      <c r="Z17" s="66" t="s">
        <v>84</v>
      </c>
      <c r="AA17" s="66"/>
      <c r="AB17" s="66"/>
      <c r="AC17" s="66"/>
      <c r="AD17" s="66"/>
      <c r="AE17" s="6">
        <f>IF(H25="Not True",0,0)</f>
        <v>0</v>
      </c>
      <c r="AF17" s="6">
        <f>IF(H25="Somewhat True",1,0)</f>
        <v>0</v>
      </c>
      <c r="AG17" s="6">
        <f>IF(H25="Certainly True",2,0)</f>
        <v>0</v>
      </c>
      <c r="AH17" s="67"/>
      <c r="AI17" s="4"/>
      <c r="AJ17" s="59"/>
      <c r="AK17" s="59"/>
      <c r="AL17" s="59"/>
      <c r="AM17" s="59"/>
      <c r="AN17" s="59"/>
      <c r="AO17" s="59"/>
      <c r="AP17" s="59"/>
      <c r="AQ17" s="59"/>
      <c r="AR17" s="59"/>
      <c r="AS17" s="54"/>
      <c r="AU17" s="86"/>
      <c r="AV17" s="86"/>
      <c r="AW17" s="86"/>
      <c r="AX17" s="86"/>
      <c r="AY17" s="86"/>
      <c r="AZ17" s="87"/>
      <c r="BA17" s="87"/>
    </row>
    <row r="18" spans="1:56" ht="21.75" customHeight="1">
      <c r="A18" s="6">
        <v>11</v>
      </c>
      <c r="B18" s="83" t="s">
        <v>85</v>
      </c>
      <c r="C18" s="83"/>
      <c r="D18" s="83"/>
      <c r="E18" s="83"/>
      <c r="F18" s="83"/>
      <c r="G18" s="83"/>
      <c r="H18" s="76" t="s">
        <v>6</v>
      </c>
      <c r="I18" s="77"/>
      <c r="J18" s="78"/>
      <c r="K18" s="39"/>
      <c r="L18" s="39"/>
      <c r="M18" s="39" t="s">
        <v>86</v>
      </c>
      <c r="N18" s="39"/>
      <c r="O18" s="39"/>
      <c r="P18" s="39"/>
      <c r="Q18" s="39"/>
      <c r="R18" s="39"/>
      <c r="S18" s="39"/>
      <c r="T18" s="39"/>
      <c r="U18" s="39"/>
      <c r="V18" s="39"/>
      <c r="Y18" s="5" t="s">
        <v>87</v>
      </c>
      <c r="Z18" s="66" t="s">
        <v>88</v>
      </c>
      <c r="AA18" s="66"/>
      <c r="AB18" s="66"/>
      <c r="AC18" s="66"/>
      <c r="AD18" s="66"/>
      <c r="AE18" s="6">
        <f>IF(H29="Not True",0,0)</f>
        <v>0</v>
      </c>
      <c r="AF18" s="6">
        <f>IF(H29="Somewhat True",1,0)</f>
        <v>0</v>
      </c>
      <c r="AG18" s="6">
        <f>IF(H29="Certainly True",2,0)</f>
        <v>0</v>
      </c>
      <c r="AH18" s="67"/>
      <c r="AI18" s="4"/>
      <c r="AJ18" s="59"/>
      <c r="AK18" s="59"/>
      <c r="AL18" s="59"/>
      <c r="AM18" s="59"/>
      <c r="AN18" s="59"/>
      <c r="AO18" s="59"/>
      <c r="AP18" s="59"/>
      <c r="AQ18" s="59"/>
      <c r="AR18" s="59"/>
      <c r="AS18" s="54"/>
      <c r="AU18" s="86"/>
      <c r="AV18" s="86"/>
      <c r="AW18" s="86"/>
      <c r="AX18" s="86"/>
      <c r="AY18" s="86"/>
      <c r="AZ18" s="87"/>
      <c r="BA18" s="87"/>
    </row>
    <row r="19" spans="1:56" ht="21" customHeight="1">
      <c r="A19" s="6">
        <v>12</v>
      </c>
      <c r="B19" s="83" t="s">
        <v>89</v>
      </c>
      <c r="C19" s="83"/>
      <c r="D19" s="83"/>
      <c r="E19" s="83"/>
      <c r="F19" s="83"/>
      <c r="G19" s="83"/>
      <c r="H19" s="76" t="s">
        <v>6</v>
      </c>
      <c r="I19" s="77"/>
      <c r="J19" s="78"/>
      <c r="K19" s="39"/>
      <c r="L19" s="39"/>
      <c r="M19" s="79" t="s">
        <v>6</v>
      </c>
      <c r="N19" s="80"/>
      <c r="O19" s="80"/>
      <c r="P19" s="81"/>
      <c r="Q19" s="39"/>
      <c r="R19" s="39"/>
      <c r="S19" s="39"/>
      <c r="T19" s="39"/>
      <c r="U19" s="39"/>
      <c r="V19" s="39"/>
      <c r="Y19" s="2" t="s">
        <v>18</v>
      </c>
      <c r="Z19" s="2"/>
      <c r="AA19" s="2"/>
      <c r="AB19" s="2"/>
      <c r="AE19" s="4"/>
      <c r="AF19" s="4"/>
      <c r="AG19" s="4"/>
      <c r="AH19" s="3"/>
      <c r="AI19" s="3"/>
      <c r="AJ19" s="59"/>
      <c r="AK19" s="59"/>
      <c r="AL19" s="59"/>
      <c r="AM19" s="59"/>
      <c r="AN19" s="59"/>
      <c r="AO19" s="59"/>
      <c r="AP19" s="59"/>
      <c r="AQ19" s="59"/>
      <c r="AR19" s="59"/>
      <c r="AS19" s="54"/>
      <c r="AU19" s="2" t="s">
        <v>90</v>
      </c>
    </row>
    <row r="20" spans="1:56" ht="21" customHeight="1">
      <c r="A20" s="6">
        <v>13</v>
      </c>
      <c r="B20" s="83" t="s">
        <v>91</v>
      </c>
      <c r="C20" s="83"/>
      <c r="D20" s="83"/>
      <c r="E20" s="83"/>
      <c r="F20" s="83"/>
      <c r="G20" s="83"/>
      <c r="H20" s="76" t="s">
        <v>6</v>
      </c>
      <c r="I20" s="77"/>
      <c r="J20" s="78"/>
      <c r="K20" s="39"/>
      <c r="L20" s="39"/>
      <c r="M20" s="39"/>
      <c r="N20" s="39"/>
      <c r="O20" s="39"/>
      <c r="P20" s="39"/>
      <c r="Q20" s="39"/>
      <c r="R20" s="39"/>
      <c r="S20" s="39"/>
      <c r="T20" s="39"/>
      <c r="U20" s="39"/>
      <c r="V20" s="39"/>
      <c r="Y20" s="5" t="s">
        <v>92</v>
      </c>
      <c r="Z20" s="66" t="s">
        <v>93</v>
      </c>
      <c r="AA20" s="66"/>
      <c r="AB20" s="66"/>
      <c r="AC20" s="66"/>
      <c r="AD20" s="66"/>
      <c r="AE20" s="6">
        <f>IF(H9="Not True",0,0)</f>
        <v>0</v>
      </c>
      <c r="AF20" s="6">
        <f>IF(H9="Somewhat True",1,0)</f>
        <v>0</v>
      </c>
      <c r="AG20" s="6">
        <f>IF(H9="Certainly True",2,0)</f>
        <v>0</v>
      </c>
      <c r="AH20" s="67" t="str">
        <f>IF(COUNTIF(Calcs!B18:B22,"Please select")=0,SUM(AE20:AG24),"Answer All Qs")</f>
        <v>Answer All Qs</v>
      </c>
      <c r="AI20" s="4"/>
      <c r="AJ20" s="59"/>
      <c r="AK20" s="59"/>
      <c r="AL20" s="59"/>
      <c r="AM20" s="59"/>
      <c r="AN20" s="59"/>
      <c r="AO20" s="59"/>
      <c r="AP20" s="59"/>
      <c r="AQ20" s="59"/>
      <c r="AR20" s="59"/>
      <c r="AS20" s="54"/>
      <c r="AU20" s="57" t="s">
        <v>94</v>
      </c>
      <c r="AV20" s="57"/>
      <c r="AW20" s="57"/>
      <c r="AX20" s="57"/>
      <c r="AY20" s="57"/>
      <c r="AZ20" s="57"/>
      <c r="BA20" s="57"/>
      <c r="BB20" s="13"/>
      <c r="BC20" s="13"/>
      <c r="BD20" s="13"/>
    </row>
    <row r="21" spans="1:56" ht="21" customHeight="1">
      <c r="A21" s="6">
        <v>14</v>
      </c>
      <c r="B21" s="83" t="s">
        <v>95</v>
      </c>
      <c r="C21" s="83"/>
      <c r="D21" s="83"/>
      <c r="E21" s="83"/>
      <c r="F21" s="83"/>
      <c r="G21" s="83"/>
      <c r="H21" s="76" t="s">
        <v>6</v>
      </c>
      <c r="I21" s="77"/>
      <c r="J21" s="78"/>
      <c r="K21" s="39"/>
      <c r="L21" s="39"/>
      <c r="M21" s="39"/>
      <c r="N21" s="39"/>
      <c r="O21" s="39"/>
      <c r="P21" s="39"/>
      <c r="Q21" s="39"/>
      <c r="R21" s="39"/>
      <c r="S21" s="39"/>
      <c r="T21" s="39"/>
      <c r="U21" s="39"/>
      <c r="V21" s="39"/>
      <c r="Y21" s="5" t="s">
        <v>96</v>
      </c>
      <c r="Z21" s="66" t="s">
        <v>82</v>
      </c>
      <c r="AA21" s="66"/>
      <c r="AB21" s="66"/>
      <c r="AC21" s="66"/>
      <c r="AD21" s="66"/>
      <c r="AE21" s="6">
        <f>IF(H17="Not True",0,0)</f>
        <v>0</v>
      </c>
      <c r="AF21" s="6">
        <f>IF(H17="Somewhat True",1,0)</f>
        <v>0</v>
      </c>
      <c r="AG21" s="6">
        <f>IF(H17="Certainly True",2,0)</f>
        <v>0</v>
      </c>
      <c r="AH21" s="67"/>
      <c r="AI21" s="4"/>
      <c r="AJ21" s="59"/>
      <c r="AK21" s="59"/>
      <c r="AL21" s="59"/>
      <c r="AM21" s="59"/>
      <c r="AN21" s="59"/>
      <c r="AO21" s="59"/>
      <c r="AP21" s="59"/>
      <c r="AQ21" s="59"/>
      <c r="AR21" s="59"/>
      <c r="AS21" s="54"/>
      <c r="AU21" s="57"/>
      <c r="AV21" s="57"/>
      <c r="AW21" s="57"/>
      <c r="AX21" s="57"/>
      <c r="AY21" s="57"/>
      <c r="AZ21" s="57"/>
      <c r="BA21" s="57"/>
      <c r="BB21" s="13"/>
      <c r="BC21" s="13"/>
      <c r="BD21" s="13"/>
    </row>
    <row r="22" spans="1:56" ht="21" customHeight="1">
      <c r="A22" s="6">
        <v>15</v>
      </c>
      <c r="B22" s="83" t="s">
        <v>97</v>
      </c>
      <c r="C22" s="83"/>
      <c r="D22" s="83"/>
      <c r="E22" s="83"/>
      <c r="F22" s="83"/>
      <c r="G22" s="83"/>
      <c r="H22" s="76" t="s">
        <v>6</v>
      </c>
      <c r="I22" s="77"/>
      <c r="J22" s="78"/>
      <c r="K22" s="39"/>
      <c r="L22" s="39"/>
      <c r="M22" s="39" t="s">
        <v>98</v>
      </c>
      <c r="N22" s="39"/>
      <c r="O22" s="39"/>
      <c r="P22" s="39"/>
      <c r="Q22" s="39"/>
      <c r="R22" s="39"/>
      <c r="S22" s="39"/>
      <c r="T22" s="39"/>
      <c r="U22" s="39"/>
      <c r="V22" s="39"/>
      <c r="Y22" s="5" t="s">
        <v>99</v>
      </c>
      <c r="Z22" s="66" t="s">
        <v>100</v>
      </c>
      <c r="AA22" s="66"/>
      <c r="AB22" s="66"/>
      <c r="AC22" s="66"/>
      <c r="AD22" s="66"/>
      <c r="AE22" s="6">
        <f>IF(H22="Not True",0,0)</f>
        <v>0</v>
      </c>
      <c r="AF22" s="6">
        <f>IF(H22="Somewhat True",1,0)</f>
        <v>0</v>
      </c>
      <c r="AG22" s="6">
        <f>IF(H22="Certainly True",2,0)</f>
        <v>0</v>
      </c>
      <c r="AH22" s="67"/>
      <c r="AI22" s="4"/>
      <c r="AJ22" s="59"/>
      <c r="AK22" s="59"/>
      <c r="AL22" s="59"/>
      <c r="AM22" s="59"/>
      <c r="AN22" s="59"/>
      <c r="AO22" s="59"/>
      <c r="AP22" s="59"/>
      <c r="AQ22" s="59"/>
      <c r="AR22" s="59"/>
      <c r="AS22" s="54"/>
      <c r="AT22" s="11"/>
      <c r="AU22" s="57"/>
      <c r="AV22" s="57"/>
      <c r="AW22" s="57"/>
      <c r="AX22" s="57"/>
      <c r="AY22" s="57"/>
      <c r="AZ22" s="57"/>
      <c r="BA22" s="57"/>
      <c r="BB22" s="13"/>
      <c r="BC22" s="13"/>
      <c r="BD22" s="13"/>
    </row>
    <row r="23" spans="1:56" ht="20.149999999999999" customHeight="1">
      <c r="A23" s="6">
        <v>16</v>
      </c>
      <c r="B23" s="83" t="s">
        <v>101</v>
      </c>
      <c r="C23" s="83"/>
      <c r="D23" s="83"/>
      <c r="E23" s="83"/>
      <c r="F23" s="83"/>
      <c r="G23" s="83"/>
      <c r="H23" s="76" t="s">
        <v>6</v>
      </c>
      <c r="I23" s="77"/>
      <c r="J23" s="78"/>
      <c r="K23" s="39"/>
      <c r="L23" s="39"/>
      <c r="M23" s="79" t="s">
        <v>6</v>
      </c>
      <c r="N23" s="80"/>
      <c r="O23" s="80"/>
      <c r="P23" s="81"/>
      <c r="Q23" s="39"/>
      <c r="R23" s="39"/>
      <c r="S23" s="39"/>
      <c r="T23" s="39"/>
      <c r="U23" s="39"/>
      <c r="V23" s="39"/>
      <c r="Y23" s="5" t="s">
        <v>102</v>
      </c>
      <c r="Z23" s="66" t="s">
        <v>103</v>
      </c>
      <c r="AA23" s="66"/>
      <c r="AB23" s="66"/>
      <c r="AC23" s="66"/>
      <c r="AD23" s="66"/>
      <c r="AE23" s="6">
        <f>IF(H28="Not True",2,0)</f>
        <v>0</v>
      </c>
      <c r="AF23" s="6">
        <f>IF(H28="Somewhat True",1,0)</f>
        <v>0</v>
      </c>
      <c r="AG23" s="6">
        <f>IF(H28="Certainly True",0,0)</f>
        <v>0</v>
      </c>
      <c r="AH23" s="67"/>
      <c r="AI23" s="4"/>
      <c r="AJ23" s="59"/>
      <c r="AK23" s="59"/>
      <c r="AL23" s="59"/>
      <c r="AM23" s="59"/>
      <c r="AN23" s="59"/>
      <c r="AO23" s="59"/>
      <c r="AP23" s="59"/>
      <c r="AQ23" s="59"/>
      <c r="AR23" s="59"/>
      <c r="AS23" s="54"/>
      <c r="BC23" s="8"/>
      <c r="BD23" s="8"/>
    </row>
    <row r="24" spans="1:56" ht="21" customHeight="1" thickBot="1">
      <c r="A24" s="6">
        <v>17</v>
      </c>
      <c r="B24" s="83" t="s">
        <v>104</v>
      </c>
      <c r="C24" s="83"/>
      <c r="D24" s="83"/>
      <c r="E24" s="83"/>
      <c r="F24" s="83"/>
      <c r="G24" s="83"/>
      <c r="H24" s="76" t="s">
        <v>6</v>
      </c>
      <c r="I24" s="77"/>
      <c r="J24" s="78"/>
      <c r="K24" s="39"/>
      <c r="L24" s="39"/>
      <c r="M24" s="39"/>
      <c r="N24" s="39"/>
      <c r="O24" s="39"/>
      <c r="P24" s="39"/>
      <c r="Q24" s="39"/>
      <c r="R24" s="39"/>
      <c r="S24" s="39"/>
      <c r="T24" s="39"/>
      <c r="U24" s="39"/>
      <c r="V24" s="39"/>
      <c r="Y24" s="5" t="s">
        <v>105</v>
      </c>
      <c r="Z24" s="66" t="s">
        <v>106</v>
      </c>
      <c r="AA24" s="66"/>
      <c r="AB24" s="66"/>
      <c r="AC24" s="66"/>
      <c r="AD24" s="66"/>
      <c r="AE24" s="6">
        <f>IF(H32="Not True",2,0)</f>
        <v>0</v>
      </c>
      <c r="AF24" s="6">
        <f>IF(H32="Somewhat True",1,0)</f>
        <v>0</v>
      </c>
      <c r="AG24" s="6">
        <f>IF(H32="Certainly True",0,0)</f>
        <v>0</v>
      </c>
      <c r="AH24" s="67"/>
      <c r="AI24" s="4"/>
      <c r="AJ24" s="59"/>
      <c r="AK24" s="59"/>
      <c r="AL24" s="59"/>
      <c r="AM24" s="59"/>
      <c r="AN24" s="59"/>
      <c r="AO24" s="59"/>
      <c r="AP24" s="59"/>
      <c r="AQ24" s="59"/>
      <c r="AR24" s="59"/>
      <c r="AS24" s="54"/>
      <c r="AT24" s="8"/>
      <c r="AU24" t="s">
        <v>107</v>
      </c>
    </row>
    <row r="25" spans="1:56" ht="20.25" customHeight="1">
      <c r="A25" s="6">
        <v>18</v>
      </c>
      <c r="B25" s="83" t="s">
        <v>84</v>
      </c>
      <c r="C25" s="83"/>
      <c r="D25" s="83"/>
      <c r="E25" s="83"/>
      <c r="F25" s="83"/>
      <c r="G25" s="83"/>
      <c r="H25" s="76" t="s">
        <v>6</v>
      </c>
      <c r="I25" s="77"/>
      <c r="J25" s="78"/>
      <c r="K25" s="39"/>
      <c r="L25" s="39"/>
      <c r="M25" s="39"/>
      <c r="N25" s="39"/>
      <c r="O25" s="39"/>
      <c r="P25" s="39"/>
      <c r="Q25" s="39"/>
      <c r="R25" s="39"/>
      <c r="S25" s="39"/>
      <c r="T25" s="39"/>
      <c r="U25" s="39"/>
      <c r="V25" s="39"/>
      <c r="Y25" s="2" t="s">
        <v>21</v>
      </c>
      <c r="AE25" s="4"/>
      <c r="AF25" s="4"/>
      <c r="AG25" s="4"/>
      <c r="AH25" s="3"/>
      <c r="AI25" s="3"/>
      <c r="AJ25" s="59"/>
      <c r="AK25" s="59"/>
      <c r="AL25" s="59"/>
      <c r="AM25" s="59"/>
      <c r="AN25" s="59"/>
      <c r="AO25" s="59"/>
      <c r="AP25" s="59"/>
      <c r="AQ25" s="59"/>
      <c r="AR25" s="59"/>
      <c r="AS25" s="54"/>
      <c r="AU25" s="34"/>
      <c r="AV25" s="31"/>
      <c r="AW25" s="60" t="s">
        <v>108</v>
      </c>
      <c r="AX25" s="60" t="s">
        <v>109</v>
      </c>
      <c r="AY25" s="62" t="s">
        <v>110</v>
      </c>
      <c r="AZ25" s="74" t="s">
        <v>111</v>
      </c>
    </row>
    <row r="26" spans="1:56" ht="24.75" customHeight="1" thickBot="1">
      <c r="A26" s="6">
        <v>19</v>
      </c>
      <c r="B26" s="83" t="s">
        <v>112</v>
      </c>
      <c r="C26" s="83"/>
      <c r="D26" s="83"/>
      <c r="E26" s="83"/>
      <c r="F26" s="83"/>
      <c r="G26" s="83"/>
      <c r="H26" s="76" t="s">
        <v>6</v>
      </c>
      <c r="I26" s="77"/>
      <c r="J26" s="78"/>
      <c r="K26" s="39"/>
      <c r="L26" s="39"/>
      <c r="N26" s="39"/>
      <c r="O26" s="39"/>
      <c r="P26" s="39"/>
      <c r="Q26" s="39"/>
      <c r="R26" s="39"/>
      <c r="S26" s="39"/>
      <c r="T26" s="39"/>
      <c r="U26" s="39"/>
      <c r="V26" s="39"/>
      <c r="Y26" s="5" t="s">
        <v>113</v>
      </c>
      <c r="Z26" s="66" t="s">
        <v>114</v>
      </c>
      <c r="AA26" s="66"/>
      <c r="AB26" s="66"/>
      <c r="AC26" s="66"/>
      <c r="AD26" s="66"/>
      <c r="AE26" s="6">
        <f>IF(H13="Not True",0,0)</f>
        <v>0</v>
      </c>
      <c r="AF26" s="6">
        <f>IF(H13="Somewhat True",1,0)</f>
        <v>0</v>
      </c>
      <c r="AG26" s="6">
        <f>IF(H13="Certainly True",2,0)</f>
        <v>0</v>
      </c>
      <c r="AH26" s="67" t="str">
        <f>IF(COUNTIF(Calcs!B26:B30,"Please select")=0,SUM(AE26:AG30),"Answer All Qs")</f>
        <v>Answer All Qs</v>
      </c>
      <c r="AI26" s="4"/>
      <c r="AJ26" s="59"/>
      <c r="AK26" s="59"/>
      <c r="AL26" s="59"/>
      <c r="AM26" s="59"/>
      <c r="AN26" s="59"/>
      <c r="AO26" s="59"/>
      <c r="AP26" s="59"/>
      <c r="AQ26" s="59"/>
      <c r="AR26" s="59"/>
      <c r="AS26" s="54"/>
      <c r="AU26" s="35"/>
      <c r="AV26" s="33"/>
      <c r="AW26" s="61"/>
      <c r="AX26" s="61"/>
      <c r="AY26" s="61"/>
      <c r="AZ26" s="75"/>
    </row>
    <row r="27" spans="1:56" ht="21" customHeight="1">
      <c r="A27" s="6">
        <v>20</v>
      </c>
      <c r="B27" s="83" t="s">
        <v>115</v>
      </c>
      <c r="C27" s="83"/>
      <c r="D27" s="83"/>
      <c r="E27" s="83"/>
      <c r="F27" s="83"/>
      <c r="G27" s="83"/>
      <c r="H27" s="76" t="s">
        <v>6</v>
      </c>
      <c r="I27" s="77"/>
      <c r="J27" s="78"/>
      <c r="K27" s="39"/>
      <c r="L27" s="39"/>
      <c r="N27" s="39"/>
      <c r="O27" s="39"/>
      <c r="P27" s="39"/>
      <c r="Q27" s="39"/>
      <c r="R27" s="39"/>
      <c r="S27" s="39"/>
      <c r="T27" s="39"/>
      <c r="U27" s="39"/>
      <c r="V27" s="39"/>
      <c r="Y27" s="5" t="s">
        <v>116</v>
      </c>
      <c r="Z27" s="66" t="s">
        <v>117</v>
      </c>
      <c r="AA27" s="66"/>
      <c r="AB27" s="66"/>
      <c r="AC27" s="66"/>
      <c r="AD27" s="66"/>
      <c r="AE27" s="6">
        <f>IF(H18="Not True",2,0)</f>
        <v>0</v>
      </c>
      <c r="AF27" s="6">
        <f>IF(H18="Somewhat True",1,0)</f>
        <v>0</v>
      </c>
      <c r="AG27" s="6">
        <f>IF(H18="Certainly True",0,0)</f>
        <v>0</v>
      </c>
      <c r="AH27" s="67"/>
      <c r="AI27" s="4"/>
      <c r="AJ27" s="59"/>
      <c r="AK27" s="59"/>
      <c r="AL27" s="59"/>
      <c r="AM27" s="59"/>
      <c r="AN27" s="59"/>
      <c r="AO27" s="59"/>
      <c r="AP27" s="59"/>
      <c r="AQ27" s="59"/>
      <c r="AR27" s="59"/>
      <c r="AS27" s="54"/>
      <c r="AU27" s="24" t="s">
        <v>118</v>
      </c>
      <c r="AV27" s="18"/>
      <c r="AW27" s="18"/>
      <c r="AZ27" s="32"/>
    </row>
    <row r="28" spans="1:56" ht="21" customHeight="1">
      <c r="A28" s="6">
        <v>21</v>
      </c>
      <c r="B28" s="83" t="s">
        <v>103</v>
      </c>
      <c r="C28" s="83"/>
      <c r="D28" s="83"/>
      <c r="E28" s="83"/>
      <c r="F28" s="83"/>
      <c r="G28" s="83"/>
      <c r="H28" s="76" t="s">
        <v>6</v>
      </c>
      <c r="I28" s="77"/>
      <c r="J28" s="78"/>
      <c r="K28" s="39"/>
      <c r="L28" s="39"/>
      <c r="N28" s="39"/>
      <c r="O28" s="39"/>
      <c r="P28" s="39"/>
      <c r="Q28" s="39"/>
      <c r="R28" s="39"/>
      <c r="S28" s="39"/>
      <c r="T28" s="39"/>
      <c r="U28" s="39"/>
      <c r="V28" s="39"/>
      <c r="Y28" s="5" t="s">
        <v>119</v>
      </c>
      <c r="Z28" s="66" t="s">
        <v>95</v>
      </c>
      <c r="AA28" s="66"/>
      <c r="AB28" s="66"/>
      <c r="AC28" s="66"/>
      <c r="AD28" s="66"/>
      <c r="AE28" s="6">
        <f>IF(H21="Not True",2,0)</f>
        <v>0</v>
      </c>
      <c r="AF28" s="6">
        <f>IF(H21="Somewhat True",1,0)</f>
        <v>0</v>
      </c>
      <c r="AG28" s="6">
        <f>IF(H21="Certainly True",0,0)</f>
        <v>0</v>
      </c>
      <c r="AH28" s="67"/>
      <c r="AI28" s="4"/>
      <c r="AJ28" s="59"/>
      <c r="AK28" s="59"/>
      <c r="AL28" s="59"/>
      <c r="AM28" s="59"/>
      <c r="AN28" s="59"/>
      <c r="AO28" s="59"/>
      <c r="AP28" s="59"/>
      <c r="AQ28" s="59"/>
      <c r="AR28" s="59"/>
      <c r="AS28" s="54"/>
      <c r="AU28" s="24" t="s">
        <v>120</v>
      </c>
      <c r="AV28" s="40"/>
      <c r="AW28" s="42">
        <v>0</v>
      </c>
      <c r="AX28" s="42">
        <v>0</v>
      </c>
      <c r="AY28" s="42">
        <v>1</v>
      </c>
      <c r="AZ28" s="43">
        <v>2</v>
      </c>
    </row>
    <row r="29" spans="1:56" ht="21.75" customHeight="1">
      <c r="A29" s="6">
        <v>22</v>
      </c>
      <c r="B29" s="83" t="s">
        <v>121</v>
      </c>
      <c r="C29" s="83"/>
      <c r="D29" s="83"/>
      <c r="E29" s="83"/>
      <c r="F29" s="83"/>
      <c r="G29" s="83"/>
      <c r="H29" s="76" t="s">
        <v>6</v>
      </c>
      <c r="I29" s="77"/>
      <c r="J29" s="78"/>
      <c r="K29" s="39"/>
      <c r="L29" s="39"/>
      <c r="N29" s="39"/>
      <c r="O29" s="39"/>
      <c r="P29" s="39"/>
      <c r="Q29" s="39"/>
      <c r="R29" s="39"/>
      <c r="S29" s="39"/>
      <c r="T29" s="39"/>
      <c r="U29" s="39"/>
      <c r="V29" s="39"/>
      <c r="Y29" s="5" t="s">
        <v>122</v>
      </c>
      <c r="Z29" s="66" t="s">
        <v>112</v>
      </c>
      <c r="AA29" s="66"/>
      <c r="AB29" s="66"/>
      <c r="AC29" s="66"/>
      <c r="AD29" s="66"/>
      <c r="AE29" s="6">
        <f>IF(H26="Not True",0,0)</f>
        <v>0</v>
      </c>
      <c r="AF29" s="6">
        <f>IF(H26="Somewhat True",1,0)</f>
        <v>0</v>
      </c>
      <c r="AG29" s="6">
        <f>IF(H26="Certainly True",2,0)</f>
        <v>0</v>
      </c>
      <c r="AH29" s="67"/>
      <c r="AI29" s="4"/>
      <c r="AJ29" s="59"/>
      <c r="AK29" s="59"/>
      <c r="AL29" s="59"/>
      <c r="AM29" s="59"/>
      <c r="AN29" s="59"/>
      <c r="AO29" s="59"/>
      <c r="AP29" s="59"/>
      <c r="AQ29" s="59"/>
      <c r="AR29" s="59"/>
      <c r="AS29" s="54"/>
      <c r="AU29" s="24" t="s">
        <v>123</v>
      </c>
      <c r="AV29" s="40"/>
      <c r="AW29" s="42">
        <v>0</v>
      </c>
      <c r="AX29" s="42">
        <v>0</v>
      </c>
      <c r="AY29" s="42">
        <v>1</v>
      </c>
      <c r="AZ29" s="43">
        <v>2</v>
      </c>
      <c r="BA29" s="18"/>
      <c r="BB29" s="18"/>
    </row>
    <row r="30" spans="1:56" ht="16" thickBot="1">
      <c r="A30" s="6">
        <v>23</v>
      </c>
      <c r="B30" s="83" t="s">
        <v>124</v>
      </c>
      <c r="C30" s="83"/>
      <c r="D30" s="83"/>
      <c r="E30" s="83"/>
      <c r="F30" s="83"/>
      <c r="G30" s="83"/>
      <c r="H30" s="76" t="s">
        <v>6</v>
      </c>
      <c r="I30" s="77"/>
      <c r="J30" s="78"/>
      <c r="K30" s="39"/>
      <c r="L30" s="39"/>
      <c r="Y30" s="5" t="s">
        <v>125</v>
      </c>
      <c r="Z30" s="66" t="s">
        <v>126</v>
      </c>
      <c r="AA30" s="66"/>
      <c r="AB30" s="66"/>
      <c r="AC30" s="66"/>
      <c r="AD30" s="66"/>
      <c r="AE30" s="6">
        <f>IF(H30="Not True",0,0)</f>
        <v>0</v>
      </c>
      <c r="AF30" s="6">
        <f>IF(H30="Somewhat True",1,0)</f>
        <v>0</v>
      </c>
      <c r="AG30" s="6">
        <f>IF(H30="Certainly True",2,0)</f>
        <v>0</v>
      </c>
      <c r="AH30" s="67"/>
      <c r="AI30" s="4"/>
      <c r="AJ30" s="54"/>
      <c r="AK30" s="54"/>
      <c r="AL30" s="54"/>
      <c r="AM30" s="54"/>
      <c r="AN30" s="54"/>
      <c r="AO30" s="54"/>
      <c r="AP30" s="54"/>
      <c r="AQ30" s="54"/>
      <c r="AR30" s="54"/>
      <c r="AS30" s="54"/>
      <c r="AT30" s="18"/>
      <c r="AU30" s="25" t="s">
        <v>127</v>
      </c>
      <c r="AV30" s="41"/>
      <c r="AW30" s="36">
        <v>0</v>
      </c>
      <c r="AX30" s="36">
        <v>0</v>
      </c>
      <c r="AY30" s="36">
        <v>1</v>
      </c>
      <c r="AZ30" s="37">
        <v>2</v>
      </c>
      <c r="BB30" s="11"/>
      <c r="BC30" s="14"/>
      <c r="BD30" s="14"/>
    </row>
    <row r="31" spans="1:56" ht="21" customHeight="1">
      <c r="A31" s="6">
        <v>24</v>
      </c>
      <c r="B31" s="83" t="s">
        <v>62</v>
      </c>
      <c r="C31" s="83"/>
      <c r="D31" s="83"/>
      <c r="E31" s="83"/>
      <c r="F31" s="83"/>
      <c r="G31" s="83"/>
      <c r="H31" s="76" t="s">
        <v>6</v>
      </c>
      <c r="I31" s="77"/>
      <c r="J31" s="78"/>
      <c r="K31" s="39"/>
      <c r="L31" s="39"/>
      <c r="Y31" s="2" t="s">
        <v>128</v>
      </c>
      <c r="AE31" s="4"/>
      <c r="AF31" s="4"/>
      <c r="AG31" s="4"/>
      <c r="AH31" s="3"/>
      <c r="AI31" s="3"/>
      <c r="AJ31" s="54"/>
      <c r="AK31" s="54"/>
      <c r="AL31" s="54"/>
      <c r="AM31" s="54"/>
      <c r="AN31" s="54"/>
      <c r="AO31" s="54"/>
      <c r="AP31" s="54"/>
      <c r="AQ31" s="54"/>
      <c r="AR31" s="54"/>
      <c r="AS31" s="54"/>
      <c r="AT31" s="14"/>
      <c r="AV31" s="15"/>
      <c r="AW31" s="15"/>
      <c r="AX31" s="15"/>
      <c r="AY31" s="15"/>
      <c r="AZ31" s="15"/>
      <c r="BA31" s="15"/>
      <c r="BB31" s="15"/>
    </row>
    <row r="32" spans="1:56" ht="21" customHeight="1">
      <c r="A32" s="6">
        <v>25</v>
      </c>
      <c r="B32" s="83" t="s">
        <v>129</v>
      </c>
      <c r="C32" s="83"/>
      <c r="D32" s="83"/>
      <c r="E32" s="83"/>
      <c r="F32" s="83"/>
      <c r="G32" s="83"/>
      <c r="H32" s="76" t="s">
        <v>6</v>
      </c>
      <c r="I32" s="77"/>
      <c r="J32" s="78"/>
      <c r="K32" s="39"/>
      <c r="L32" s="39"/>
      <c r="Y32" s="5" t="s">
        <v>130</v>
      </c>
      <c r="Z32" s="66" t="s">
        <v>34</v>
      </c>
      <c r="AA32" s="66"/>
      <c r="AB32" s="66"/>
      <c r="AC32" s="66"/>
      <c r="AD32" s="66"/>
      <c r="AE32" s="6">
        <f>IF(H8="Not True",0,0)</f>
        <v>0</v>
      </c>
      <c r="AF32" s="6">
        <f>IF(H8="Somewhat True",1,0)</f>
        <v>0</v>
      </c>
      <c r="AG32" s="6">
        <f>IF(H8="Certainly True",2,0)</f>
        <v>0</v>
      </c>
      <c r="AH32" s="67" t="str">
        <f>IF(COUNTIF(Calcs!B34:B38,"Please select")=0,SUM(AE32:AG36),"Answer All Qs")</f>
        <v>Answer All Qs</v>
      </c>
      <c r="AI32" s="4"/>
      <c r="AJ32" s="57" t="s">
        <v>131</v>
      </c>
      <c r="AK32" s="57"/>
      <c r="AL32" s="57"/>
      <c r="AM32" s="57"/>
      <c r="AN32" s="57"/>
      <c r="AO32" s="57"/>
      <c r="AP32" s="57"/>
      <c r="AQ32" s="57"/>
      <c r="AR32" s="57"/>
      <c r="AS32" s="57"/>
      <c r="AU32" s="57" t="s">
        <v>132</v>
      </c>
      <c r="AV32" s="57"/>
      <c r="AW32" s="57"/>
      <c r="AX32" s="57"/>
      <c r="AY32" s="57"/>
      <c r="AZ32" s="57"/>
      <c r="BA32" s="15"/>
      <c r="BB32" s="15"/>
      <c r="BC32" s="30"/>
      <c r="BD32" s="30"/>
    </row>
    <row r="33" spans="1:56" ht="16" customHeight="1">
      <c r="A33" s="1"/>
      <c r="B33" s="56"/>
      <c r="C33" s="56"/>
      <c r="D33" s="56"/>
      <c r="E33" s="56"/>
      <c r="F33" s="56"/>
      <c r="G33" s="56"/>
      <c r="H33" s="39"/>
      <c r="I33" s="39"/>
      <c r="J33" s="39"/>
      <c r="K33" s="39"/>
      <c r="L33" s="39"/>
      <c r="Y33" s="5" t="s">
        <v>133</v>
      </c>
      <c r="Z33" s="66" t="s">
        <v>134</v>
      </c>
      <c r="AA33" s="66"/>
      <c r="AB33" s="66"/>
      <c r="AC33" s="66"/>
      <c r="AD33" s="66"/>
      <c r="AE33" s="6">
        <f>IF(H11="Not True",0,0)</f>
        <v>0</v>
      </c>
      <c r="AF33" s="6">
        <f>IF(H11="Somewhat True",1,0)</f>
        <v>0</v>
      </c>
      <c r="AG33" s="6">
        <f>IF(H11="Certainly True",2,0)</f>
        <v>0</v>
      </c>
      <c r="AH33" s="67"/>
      <c r="AI33" s="4"/>
      <c r="AJ33" s="57"/>
      <c r="AK33" s="57"/>
      <c r="AL33" s="57"/>
      <c r="AM33" s="57"/>
      <c r="AN33" s="57"/>
      <c r="AO33" s="57"/>
      <c r="AP33" s="57"/>
      <c r="AQ33" s="57"/>
      <c r="AR33" s="57"/>
      <c r="AS33" s="57"/>
      <c r="AT33" s="30"/>
      <c r="AU33" s="57"/>
      <c r="AV33" s="57"/>
      <c r="AW33" s="57"/>
      <c r="AX33" s="57"/>
      <c r="AY33" s="57"/>
      <c r="AZ33" s="57"/>
      <c r="BA33" s="15"/>
      <c r="BB33" s="15"/>
      <c r="BC33" s="30"/>
      <c r="BD33" s="30"/>
    </row>
    <row r="34" spans="1:56" ht="21.75" customHeight="1">
      <c r="A34" s="1"/>
      <c r="B34" s="56" t="s">
        <v>135</v>
      </c>
      <c r="C34" s="56"/>
      <c r="D34" s="56"/>
      <c r="E34" s="56"/>
      <c r="F34" s="56"/>
      <c r="G34" s="56"/>
      <c r="H34" s="39"/>
      <c r="I34" s="39"/>
      <c r="J34" s="39"/>
      <c r="K34" s="39"/>
      <c r="L34" s="39"/>
      <c r="Y34" s="5" t="s">
        <v>136</v>
      </c>
      <c r="Z34" s="66" t="s">
        <v>137</v>
      </c>
      <c r="AA34" s="66"/>
      <c r="AB34" s="66"/>
      <c r="AC34" s="66"/>
      <c r="AD34" s="66"/>
      <c r="AE34" s="6">
        <f>IF(H16="Not True",0,0)</f>
        <v>0</v>
      </c>
      <c r="AF34" s="6">
        <f>IF(H16="Somewhat True",1,0)</f>
        <v>0</v>
      </c>
      <c r="AG34" s="6">
        <f>IF(H16="Certainly True",2,0)</f>
        <v>0</v>
      </c>
      <c r="AH34" s="67"/>
      <c r="AI34" s="4"/>
      <c r="AJ34" s="57"/>
      <c r="AK34" s="57"/>
      <c r="AL34" s="57"/>
      <c r="AM34" s="57"/>
      <c r="AN34" s="57"/>
      <c r="AO34" s="57"/>
      <c r="AP34" s="57"/>
      <c r="AQ34" s="57"/>
      <c r="AR34" s="57"/>
      <c r="AS34" s="57"/>
      <c r="AT34" s="16"/>
      <c r="AU34" s="57"/>
      <c r="AV34" s="57"/>
      <c r="AW34" s="57"/>
      <c r="AX34" s="57"/>
      <c r="AY34" s="57"/>
      <c r="AZ34" s="57"/>
      <c r="BA34" s="15"/>
      <c r="BB34" s="15"/>
      <c r="BC34" s="30"/>
      <c r="BD34" s="30"/>
    </row>
    <row r="35" spans="1:56" ht="15.5">
      <c r="B35" s="89"/>
      <c r="C35" s="59"/>
      <c r="D35" s="59"/>
      <c r="E35" s="59"/>
      <c r="F35" s="59"/>
      <c r="G35" s="59"/>
      <c r="H35" s="59"/>
      <c r="I35" s="59"/>
      <c r="J35" s="59"/>
      <c r="K35" s="39"/>
      <c r="L35" s="39"/>
      <c r="Y35" s="5" t="s">
        <v>138</v>
      </c>
      <c r="Z35" s="66" t="s">
        <v>104</v>
      </c>
      <c r="AA35" s="66"/>
      <c r="AB35" s="66"/>
      <c r="AC35" s="66"/>
      <c r="AD35" s="66"/>
      <c r="AE35" s="6">
        <f>IF(H24="Not True",0,0)</f>
        <v>0</v>
      </c>
      <c r="AF35" s="6">
        <f>IF(H24="Somewhat True",1,0)</f>
        <v>0</v>
      </c>
      <c r="AG35" s="6">
        <f>IF(H24="Certainly True",2,0)</f>
        <v>0</v>
      </c>
      <c r="AH35" s="67"/>
      <c r="AI35" s="4"/>
      <c r="AJ35" s="57"/>
      <c r="AK35" s="57"/>
      <c r="AL35" s="57"/>
      <c r="AM35" s="57"/>
      <c r="AN35" s="57"/>
      <c r="AO35" s="57"/>
      <c r="AP35" s="57"/>
      <c r="AQ35" s="57"/>
      <c r="AR35" s="57"/>
      <c r="AS35" s="57"/>
      <c r="AT35" s="16"/>
      <c r="AU35" s="57"/>
      <c r="AV35" s="57"/>
      <c r="AW35" s="57"/>
      <c r="AX35" s="57"/>
      <c r="AY35" s="57"/>
      <c r="AZ35" s="57"/>
      <c r="BA35" s="15"/>
      <c r="BB35" s="15"/>
      <c r="BC35" s="30"/>
      <c r="BD35" s="30"/>
    </row>
    <row r="36" spans="1:56" ht="15.5">
      <c r="B36" s="59"/>
      <c r="C36" s="59"/>
      <c r="D36" s="59"/>
      <c r="E36" s="59"/>
      <c r="F36" s="59"/>
      <c r="G36" s="59"/>
      <c r="H36" s="59"/>
      <c r="I36" s="59"/>
      <c r="J36" s="59"/>
      <c r="K36" s="39"/>
      <c r="L36" s="39"/>
      <c r="Y36" s="5" t="s">
        <v>139</v>
      </c>
      <c r="Z36" s="66" t="s">
        <v>140</v>
      </c>
      <c r="AA36" s="66"/>
      <c r="AB36" s="66"/>
      <c r="AC36" s="66"/>
      <c r="AD36" s="66"/>
      <c r="AE36" s="6">
        <f>IF(H27="Not True",0,0)</f>
        <v>0</v>
      </c>
      <c r="AF36" s="6">
        <f>IF(H27="Somewhat True",1,0)</f>
        <v>0</v>
      </c>
      <c r="AG36" s="6">
        <f>IF(H27="Certainly True",2,0)</f>
        <v>0</v>
      </c>
      <c r="AH36" s="67"/>
      <c r="AI36" s="4"/>
      <c r="AT36" s="30"/>
      <c r="AU36" s="57"/>
      <c r="AV36" s="57"/>
      <c r="AW36" s="57"/>
      <c r="AX36" s="57"/>
      <c r="AY36" s="57"/>
      <c r="AZ36" s="57"/>
      <c r="BA36" s="15"/>
      <c r="BB36" s="15"/>
    </row>
    <row r="37" spans="1:56" ht="15.5">
      <c r="B37" s="59"/>
      <c r="C37" s="59"/>
      <c r="D37" s="59"/>
      <c r="E37" s="59"/>
      <c r="F37" s="59"/>
      <c r="G37" s="59"/>
      <c r="H37" s="59"/>
      <c r="I37" s="59"/>
      <c r="J37" s="59"/>
      <c r="K37" s="39"/>
      <c r="L37" s="39"/>
    </row>
    <row r="38" spans="1:56" ht="15.5">
      <c r="B38" s="39"/>
      <c r="C38" s="39"/>
      <c r="D38" s="39"/>
      <c r="E38" s="39"/>
      <c r="F38" s="39"/>
      <c r="G38" s="39"/>
      <c r="H38" s="39"/>
      <c r="I38" s="39"/>
      <c r="J38" s="39"/>
      <c r="K38" s="39"/>
      <c r="L38" s="39"/>
    </row>
    <row r="39" spans="1:56" ht="15.5">
      <c r="B39" s="39"/>
      <c r="C39" s="39"/>
      <c r="D39" s="39"/>
      <c r="E39" s="39"/>
      <c r="F39" s="39"/>
      <c r="G39" s="39"/>
      <c r="H39" s="39"/>
      <c r="I39" s="39"/>
      <c r="J39" s="39"/>
      <c r="K39" s="39"/>
      <c r="L39" s="39"/>
    </row>
    <row r="40" spans="1:56" ht="15.5">
      <c r="B40" s="39"/>
      <c r="C40" s="39"/>
      <c r="D40" s="39"/>
      <c r="E40" s="39"/>
      <c r="F40" s="39"/>
      <c r="G40" s="39"/>
      <c r="H40" s="39"/>
      <c r="I40" s="39"/>
      <c r="J40" s="39"/>
      <c r="K40" s="39"/>
      <c r="L40" s="39"/>
    </row>
    <row r="41" spans="1:56" ht="15.5">
      <c r="B41" s="39"/>
      <c r="C41" s="39"/>
      <c r="D41" s="39"/>
      <c r="E41" s="39"/>
      <c r="F41" s="39"/>
      <c r="G41" s="39"/>
      <c r="H41" s="39"/>
      <c r="I41" s="39"/>
      <c r="J41" s="39"/>
      <c r="K41" s="39"/>
      <c r="L41" s="39"/>
    </row>
    <row r="42" spans="1:56" ht="15.5">
      <c r="B42" s="39"/>
      <c r="C42" s="39"/>
      <c r="D42" s="39"/>
      <c r="E42" s="39"/>
      <c r="F42" s="39"/>
      <c r="G42" s="39"/>
      <c r="H42" s="39"/>
      <c r="I42" s="39"/>
      <c r="J42" s="39"/>
      <c r="K42" s="39"/>
      <c r="L42" s="39"/>
    </row>
    <row r="43" spans="1:56" ht="15.5">
      <c r="B43" s="39"/>
      <c r="C43" s="39"/>
      <c r="D43" s="39"/>
      <c r="E43" s="39"/>
      <c r="F43" s="39"/>
      <c r="G43" s="39"/>
      <c r="H43" s="39"/>
      <c r="I43" s="39"/>
      <c r="J43" s="39"/>
      <c r="K43" s="39"/>
      <c r="L43" s="39"/>
    </row>
    <row r="44" spans="1:56" ht="15.5">
      <c r="B44" s="39"/>
      <c r="C44" s="39"/>
      <c r="D44" s="39"/>
      <c r="E44" s="39"/>
      <c r="F44" s="39"/>
      <c r="G44" s="39"/>
      <c r="H44" s="39"/>
      <c r="I44" s="39"/>
      <c r="J44" s="39"/>
      <c r="K44" s="39"/>
      <c r="L44" s="39"/>
    </row>
    <row r="45" spans="1:56" ht="15.5">
      <c r="B45" s="39"/>
      <c r="C45" s="39"/>
      <c r="D45" s="39"/>
      <c r="E45" s="39"/>
      <c r="F45" s="39"/>
      <c r="G45" s="39"/>
      <c r="K45" s="39"/>
      <c r="L45" s="39"/>
    </row>
  </sheetData>
  <mergeCells count="130">
    <mergeCell ref="AO3:AQ3"/>
    <mergeCell ref="AO4:AQ4"/>
    <mergeCell ref="AO5:AQ5"/>
    <mergeCell ref="AO6:AQ6"/>
    <mergeCell ref="AO7:AQ7"/>
    <mergeCell ref="AO10:AQ10"/>
    <mergeCell ref="AM3:AN3"/>
    <mergeCell ref="AM4:AN4"/>
    <mergeCell ref="AM5:AN5"/>
    <mergeCell ref="AM6:AN6"/>
    <mergeCell ref="AM7:AN7"/>
    <mergeCell ref="AM10:AN10"/>
    <mergeCell ref="B35:J37"/>
    <mergeCell ref="AJ3:AL3"/>
    <mergeCell ref="AJ4:AL4"/>
    <mergeCell ref="AJ5:AL5"/>
    <mergeCell ref="AJ6:AL6"/>
    <mergeCell ref="AJ7:AL7"/>
    <mergeCell ref="AJ10:AL10"/>
    <mergeCell ref="C4:E4"/>
    <mergeCell ref="C5:E5"/>
    <mergeCell ref="C6:E6"/>
    <mergeCell ref="E3:J3"/>
    <mergeCell ref="H26:J26"/>
    <mergeCell ref="H27:J27"/>
    <mergeCell ref="H28:J28"/>
    <mergeCell ref="H29:J29"/>
    <mergeCell ref="H30:J30"/>
    <mergeCell ref="H31:J31"/>
    <mergeCell ref="M3:Q3"/>
    <mergeCell ref="M19:P19"/>
    <mergeCell ref="H32:J32"/>
    <mergeCell ref="H17:J17"/>
    <mergeCell ref="H18:J18"/>
    <mergeCell ref="H19:J19"/>
    <mergeCell ref="B30:G30"/>
    <mergeCell ref="AJ2:AS2"/>
    <mergeCell ref="M11:P11"/>
    <mergeCell ref="M16:P16"/>
    <mergeCell ref="AU15:BA18"/>
    <mergeCell ref="AU20:BA22"/>
    <mergeCell ref="AW25:AW26"/>
    <mergeCell ref="AX25:AX26"/>
    <mergeCell ref="AH20:AH24"/>
    <mergeCell ref="AH26:AH30"/>
    <mergeCell ref="AU2:AY2"/>
    <mergeCell ref="M2:W2"/>
    <mergeCell ref="Y2:AH2"/>
    <mergeCell ref="AH8:AH12"/>
    <mergeCell ref="AH14:AH18"/>
    <mergeCell ref="M23:P23"/>
    <mergeCell ref="Z30:AD30"/>
    <mergeCell ref="Z9:AD9"/>
    <mergeCell ref="Z10:AD10"/>
    <mergeCell ref="Z11:AD11"/>
    <mergeCell ref="Z12:AD12"/>
    <mergeCell ref="Z14:AD14"/>
    <mergeCell ref="Z15:AD15"/>
    <mergeCell ref="Z16:AD16"/>
    <mergeCell ref="Z17:AD17"/>
    <mergeCell ref="B31:G31"/>
    <mergeCell ref="B32:G32"/>
    <mergeCell ref="B20:G20"/>
    <mergeCell ref="B21:G21"/>
    <mergeCell ref="B22:G22"/>
    <mergeCell ref="B23:G23"/>
    <mergeCell ref="B24:G24"/>
    <mergeCell ref="B25:G25"/>
    <mergeCell ref="B27:G27"/>
    <mergeCell ref="B29:G29"/>
    <mergeCell ref="B28:G28"/>
    <mergeCell ref="M8:P8"/>
    <mergeCell ref="Z26:AD26"/>
    <mergeCell ref="Z27:AD27"/>
    <mergeCell ref="Z28:AD28"/>
    <mergeCell ref="Z29:AD29"/>
    <mergeCell ref="Z8:AD8"/>
    <mergeCell ref="B2:J2"/>
    <mergeCell ref="B10:G10"/>
    <mergeCell ref="B26:G26"/>
    <mergeCell ref="B17:G17"/>
    <mergeCell ref="B18:G18"/>
    <mergeCell ref="B12:G12"/>
    <mergeCell ref="H21:J21"/>
    <mergeCell ref="B13:G13"/>
    <mergeCell ref="B14:G14"/>
    <mergeCell ref="B15:G15"/>
    <mergeCell ref="B16:G16"/>
    <mergeCell ref="B8:G8"/>
    <mergeCell ref="H20:J20"/>
    <mergeCell ref="H16:J16"/>
    <mergeCell ref="Z18:AD18"/>
    <mergeCell ref="B19:G19"/>
    <mergeCell ref="B9:G9"/>
    <mergeCell ref="B11:G11"/>
    <mergeCell ref="H8:J8"/>
    <mergeCell ref="H22:J22"/>
    <mergeCell ref="H23:J23"/>
    <mergeCell ref="H24:J24"/>
    <mergeCell ref="H25:J25"/>
    <mergeCell ref="H9:J9"/>
    <mergeCell ref="H10:J10"/>
    <mergeCell ref="H11:J11"/>
    <mergeCell ref="H12:J12"/>
    <mergeCell ref="H13:J13"/>
    <mergeCell ref="H14:J14"/>
    <mergeCell ref="H15:J15"/>
    <mergeCell ref="AU32:AZ36"/>
    <mergeCell ref="AJ15:AR29"/>
    <mergeCell ref="AV4:AV5"/>
    <mergeCell ref="AW4:AW5"/>
    <mergeCell ref="AX4:AX5"/>
    <mergeCell ref="AY4:AY5"/>
    <mergeCell ref="AJ32:AS35"/>
    <mergeCell ref="Z35:AD35"/>
    <mergeCell ref="Z36:AD36"/>
    <mergeCell ref="Z20:AD20"/>
    <mergeCell ref="Z21:AD21"/>
    <mergeCell ref="Z22:AD22"/>
    <mergeCell ref="Z23:AD23"/>
    <mergeCell ref="Z24:AD24"/>
    <mergeCell ref="AH32:AH36"/>
    <mergeCell ref="Z32:AD32"/>
    <mergeCell ref="Z33:AD33"/>
    <mergeCell ref="Z34:AD34"/>
    <mergeCell ref="AJ13:AL13"/>
    <mergeCell ref="AM13:AN13"/>
    <mergeCell ref="AO13:AQ13"/>
    <mergeCell ref="AY25:AY26"/>
    <mergeCell ref="AZ25:AZ26"/>
  </mergeCells>
  <conditionalFormatting sqref="H8:H32">
    <cfRule type="expression" dxfId="6" priority="9">
      <formula>IF(H8="Please select",TRUE,FALSE)</formula>
    </cfRule>
  </conditionalFormatting>
  <conditionalFormatting sqref="M8:P8">
    <cfRule type="expression" dxfId="5" priority="5">
      <formula>IF(AND(COUNTIF($M$3:$M$3,"Yes *"),$M$8="Please select"),TRUE,FALSE)</formula>
    </cfRule>
  </conditionalFormatting>
  <conditionalFormatting sqref="M11:P11">
    <cfRule type="expression" dxfId="4" priority="4">
      <formula>IF(AND(COUNTIF($M$3:$M$3,"Yes *"),$M$11="Please select"),TRUE,FALSE)</formula>
    </cfRule>
  </conditionalFormatting>
  <conditionalFormatting sqref="M16:P16">
    <cfRule type="expression" dxfId="3" priority="3">
      <formula>IF(AND(COUNTIF($M$3:$M$3,"Yes *"),$M$16="Please select"),TRUE,FALSE)</formula>
    </cfRule>
  </conditionalFormatting>
  <conditionalFormatting sqref="M19:P19">
    <cfRule type="expression" dxfId="2" priority="2">
      <formula>IF(AND(COUNTIF($M$3:$M$3,"Yes *"),$M$19="Please select"),TRUE,FALSE)</formula>
    </cfRule>
  </conditionalFormatting>
  <conditionalFormatting sqref="M23:P23">
    <cfRule type="expression" dxfId="1" priority="1">
      <formula>IF(AND(COUNTIF($M$3:$M$3,"Yes *"),$M$23="Please select"),TRUE,FALSE)</formula>
    </cfRule>
  </conditionalFormatting>
  <conditionalFormatting sqref="M3:Q3">
    <cfRule type="expression" dxfId="0" priority="6">
      <formula>IF($M$3="Please select",TRUE,FALSE)</formula>
    </cfRule>
  </conditionalFormatting>
  <dataValidations xWindow="1080" yWindow="512" count="4">
    <dataValidation type="list" showInputMessage="1" showErrorMessage="1" sqref="M8:P8" xr:uid="{00000000-0002-0000-0000-000000000000}">
      <formula1>"Please select,Less than a month,1-5 months,6-12 months,Over a year"</formula1>
    </dataValidation>
    <dataValidation type="list" showInputMessage="1" showErrorMessage="1" sqref="M19 M11:P11 M16:P16 M23" xr:uid="{00000000-0002-0000-0000-000001000000}">
      <formula1>"Please select,Not at all,Only a little,Quite a lot,A great deal"</formula1>
    </dataValidation>
    <dataValidation type="list" showInputMessage="1" showErrorMessage="1" sqref="M3:Q3" xr:uid="{00000000-0002-0000-0000-000002000000}">
      <formula1>"Please select,No,Yes - minor difficulties,Yes - definite difficulties,Yes - severe difficulties		"</formula1>
    </dataValidation>
    <dataValidation type="list" showInputMessage="1" showErrorMessage="1" sqref="H8:J32" xr:uid="{00000000-0002-0000-0000-000003000000}">
      <formula1>"Please select,Not True,Somewhat True,Certainly True"</formula1>
    </dataValidation>
  </dataValidations>
  <pageMargins left="0.19685039370078741" right="3.937007874015748E-2" top="0.74803149606299213" bottom="0.19685039370078741" header="0.31496062992125984" footer="0"/>
  <pageSetup paperSize="9" orientation="portrait" r:id="rId1"/>
  <headerFooter>
    <oddHeader xml:space="preserve">&amp;CStrengths &amp; Difficulties Questionnaire (Teacher's Copy)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8"/>
  <sheetViews>
    <sheetView workbookViewId="0">
      <selection activeCell="G2" sqref="G2:G4"/>
    </sheetView>
  </sheetViews>
  <sheetFormatPr defaultColWidth="8.81640625" defaultRowHeight="14.5"/>
  <cols>
    <col min="1" max="1" width="12.453125" bestFit="1" customWidth="1"/>
    <col min="2" max="2" width="21.1796875" bestFit="1" customWidth="1"/>
    <col min="4" max="4" width="39" bestFit="1" customWidth="1"/>
    <col min="5" max="5" width="9" bestFit="1" customWidth="1"/>
    <col min="6" max="6" width="12.7265625" customWidth="1"/>
  </cols>
  <sheetData>
    <row r="1" spans="1:7" ht="15" thickBot="1">
      <c r="A1" t="s">
        <v>141</v>
      </c>
      <c r="B1" s="2" t="s">
        <v>7</v>
      </c>
      <c r="D1" s="2" t="s">
        <v>142</v>
      </c>
      <c r="E1" s="26" t="s">
        <v>110</v>
      </c>
      <c r="F1" s="26" t="s">
        <v>143</v>
      </c>
      <c r="G1" s="26" t="s">
        <v>144</v>
      </c>
    </row>
    <row r="2" spans="1:7" ht="16" customHeight="1">
      <c r="A2" t="s">
        <v>145</v>
      </c>
      <c r="B2" s="39" t="str">
        <f>SDQ!H10</f>
        <v>Please select</v>
      </c>
      <c r="D2" s="39" t="s">
        <v>47</v>
      </c>
      <c r="E2" s="49">
        <f>IF(SDQ!M11="Quite a lot",1,0)</f>
        <v>0</v>
      </c>
      <c r="F2" s="50">
        <f>IF(SDQ!M11="A great deal",2,0)</f>
        <v>0</v>
      </c>
      <c r="G2" s="110" t="str">
        <f>IF(COUNTIF(Calcs!D7,"Yes *")=1,SUM(E2:F4),IF(D7="No","-","Answer All Qs"))</f>
        <v>Answer All Qs</v>
      </c>
    </row>
    <row r="3" spans="1:7" ht="15.5">
      <c r="B3" s="39" t="str">
        <f>SDQ!H15</f>
        <v>Please select</v>
      </c>
      <c r="D3" s="39" t="s">
        <v>74</v>
      </c>
      <c r="E3" s="51">
        <f>IF(SDQ!M16="Quite a lot",1,0)</f>
        <v>0</v>
      </c>
      <c r="F3" s="1">
        <f>IF(SDQ!M16="A great deal",2,0)</f>
        <v>0</v>
      </c>
      <c r="G3" s="111"/>
    </row>
    <row r="4" spans="1:7" ht="16" thickBot="1">
      <c r="B4" s="39" t="str">
        <f>SDQ!H20</f>
        <v>Please select</v>
      </c>
      <c r="D4" s="39" t="s">
        <v>86</v>
      </c>
      <c r="E4" s="52">
        <f>IF(SDQ!M19="Quite a lot",1,0)</f>
        <v>0</v>
      </c>
      <c r="F4" s="53">
        <f>IF(SDQ!M19="A great deal",2,0)</f>
        <v>0</v>
      </c>
      <c r="G4" s="112"/>
    </row>
    <row r="5" spans="1:7">
      <c r="B5" t="str">
        <f>SDQ!H23</f>
        <v>Please select</v>
      </c>
    </row>
    <row r="6" spans="1:7">
      <c r="B6" t="str">
        <f>SDQ!H31</f>
        <v>Please select</v>
      </c>
    </row>
    <row r="7" spans="1:7">
      <c r="D7" t="str">
        <f>SDQ!M3</f>
        <v>Please select</v>
      </c>
    </row>
    <row r="8" spans="1:7">
      <c r="D8" t="str">
        <f>SDQ!M8</f>
        <v>Please select</v>
      </c>
    </row>
    <row r="9" spans="1:7">
      <c r="B9" s="2" t="s">
        <v>12</v>
      </c>
      <c r="D9" t="str">
        <f>SDQ!M11</f>
        <v>Please select</v>
      </c>
    </row>
    <row r="10" spans="1:7" ht="15.5">
      <c r="B10" s="39" t="str">
        <f>SDQ!H12</f>
        <v>Please select</v>
      </c>
      <c r="D10" t="str">
        <f>SDQ!M16</f>
        <v>Please select</v>
      </c>
    </row>
    <row r="11" spans="1:7">
      <c r="B11" t="str">
        <f>SDQ!H14</f>
        <v>Please select</v>
      </c>
      <c r="D11" t="str">
        <f>SDQ!M19</f>
        <v>Please select</v>
      </c>
    </row>
    <row r="12" spans="1:7">
      <c r="B12" t="str">
        <f>SDQ!H19</f>
        <v>Please select</v>
      </c>
      <c r="D12" t="str">
        <f>SDQ!M23</f>
        <v>Please select</v>
      </c>
    </row>
    <row r="13" spans="1:7">
      <c r="B13" t="str">
        <f>SDQ!H25</f>
        <v>Please select</v>
      </c>
    </row>
    <row r="14" spans="1:7">
      <c r="B14" t="str">
        <f>SDQ!H29</f>
        <v>Please select</v>
      </c>
    </row>
    <row r="17" spans="2:2">
      <c r="B17" s="2" t="s">
        <v>18</v>
      </c>
    </row>
    <row r="18" spans="2:2">
      <c r="B18" t="str">
        <f>SDQ!H9</f>
        <v>Please select</v>
      </c>
    </row>
    <row r="19" spans="2:2">
      <c r="B19" t="str">
        <f>SDQ!H17</f>
        <v>Please select</v>
      </c>
    </row>
    <row r="20" spans="2:2">
      <c r="B20" t="str">
        <f>SDQ!H22</f>
        <v>Please select</v>
      </c>
    </row>
    <row r="21" spans="2:2">
      <c r="B21" t="str">
        <f>SDQ!H28</f>
        <v>Please select</v>
      </c>
    </row>
    <row r="22" spans="2:2">
      <c r="B22" t="str">
        <f>SDQ!H32</f>
        <v>Please select</v>
      </c>
    </row>
    <row r="25" spans="2:2">
      <c r="B25" s="2" t="s">
        <v>21</v>
      </c>
    </row>
    <row r="26" spans="2:2">
      <c r="B26" t="str">
        <f>SDQ!H13</f>
        <v>Please select</v>
      </c>
    </row>
    <row r="27" spans="2:2">
      <c r="B27" t="str">
        <f>SDQ!H18</f>
        <v>Please select</v>
      </c>
    </row>
    <row r="28" spans="2:2">
      <c r="B28" t="str">
        <f>SDQ!H21</f>
        <v>Please select</v>
      </c>
    </row>
    <row r="29" spans="2:2">
      <c r="B29" t="str">
        <f>SDQ!H26</f>
        <v>Please select</v>
      </c>
    </row>
    <row r="30" spans="2:2">
      <c r="B30" t="str">
        <f>SDQ!H30</f>
        <v>Please select</v>
      </c>
    </row>
    <row r="33" spans="2:2">
      <c r="B33" s="2" t="s">
        <v>128</v>
      </c>
    </row>
    <row r="34" spans="2:2">
      <c r="B34" t="str">
        <f>SDQ!H8</f>
        <v>Please select</v>
      </c>
    </row>
    <row r="35" spans="2:2">
      <c r="B35" t="str">
        <f>SDQ!H11</f>
        <v>Please select</v>
      </c>
    </row>
    <row r="36" spans="2:2">
      <c r="B36" t="str">
        <f>SDQ!H16</f>
        <v>Please select</v>
      </c>
    </row>
    <row r="37" spans="2:2">
      <c r="B37" t="str">
        <f>SDQ!H24</f>
        <v>Please select</v>
      </c>
    </row>
    <row r="38" spans="2:2">
      <c r="B38" t="str">
        <f>SDQ!H27</f>
        <v>Please select</v>
      </c>
    </row>
  </sheetData>
  <sheetProtection sheet="1" objects="1" scenarios="1"/>
  <mergeCells count="1">
    <mergeCell ref="G2:G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tem_x0020_ID xmlns="c5dbf80e-f509-45f6-9fe5-406e3eefabbb" xsi:nil="true"/>
    <Active_x0020_Document xmlns="c5dbf80e-f509-45f6-9fe5-406e3eefabbb">true</Active_x0020_Document>
    <TaxCatchAll xmlns="c5dbf80e-f509-45f6-9fe5-406e3eefabbb">
      <Value>12</Value>
      <Value>640</Value>
      <Value>747</Value>
    </TaxCatchAll>
    <ad12e5300b7543dba4718901bd0b4d26 xmlns="c5dbf80e-f509-45f6-9fe5-406e3eefabbb">
      <Terms xmlns="http://schemas.microsoft.com/office/infopath/2007/PartnerControls">
        <TermInfo xmlns="http://schemas.microsoft.com/office/infopath/2007/PartnerControls">
          <TermName xmlns="http://schemas.microsoft.com/office/infopath/2007/PartnerControls">Data Analysis</TermName>
          <TermId xmlns="http://schemas.microsoft.com/office/infopath/2007/PartnerControls">f0cee3c5-4258-424d-8a74-d7220933b005</TermId>
        </TermInfo>
      </Terms>
    </ad12e5300b7543dba4718901bd0b4d26>
    <hc632fe273cb498aa970207d30c3b1d8 xmlns="c5dbf80e-f509-45f6-9fe5-406e3eefabbb">
      <Terms xmlns="http://schemas.microsoft.com/office/infopath/2007/PartnerControls">
        <TermInfo xmlns="http://schemas.microsoft.com/office/infopath/2007/PartnerControls">
          <TermName xmlns="http://schemas.microsoft.com/office/infopath/2007/PartnerControls">Calculation / Analysis</TermName>
          <TermId xmlns="http://schemas.microsoft.com/office/infopath/2007/PartnerControls">a1836340-28ee-4332-a01b-ab40282bc2fe</TermId>
        </TermInfo>
      </Terms>
    </hc632fe273cb498aa970207d30c3b1d8>
    <eeadced8a35a499eaa6ae428604d987c xmlns="c5dbf80e-f509-45f6-9fe5-406e3eefabbb">
      <Terms xmlns="http://schemas.microsoft.com/office/infopath/2007/PartnerControls">
        <TermInfo xmlns="http://schemas.microsoft.com/office/infopath/2007/PartnerControls">
          <TermName xmlns="http://schemas.microsoft.com/office/infopath/2007/PartnerControls">2025/2026</TermName>
          <TermId xmlns="http://schemas.microsoft.com/office/infopath/2007/PartnerControls">17270a63-8074-42b5-9c06-e4ebea29cdff</TermId>
        </TermInfo>
      </Terms>
    </eeadced8a35a499eaa6ae428604d987c>
    <_dlc_DocId xmlns="dac9d169-87c7-439a-9d3c-116151fb24e3">EIHNDOCID-498695300-11042</_dlc_DocId>
    <_dlc_DocIdUrl xmlns="dac9d169-87c7-439a-9d3c-116151fb24e3">
      <Url>https://hants.sharepoint.com/sites/EIHN/VS/_layouts/15/DocIdRedir.aspx?ID=EIHNDOCID-498695300-11042</Url>
      <Description>EIHNDOCID-498695300-11042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Virtual School for Children in Care" ma:contentTypeID="0x0101004E1B537BC2B2AD43A5AF5311D732D3AAE100647F40790072254282ECBF5F6C3CA1DB" ma:contentTypeVersion="1767" ma:contentTypeDescription="" ma:contentTypeScope="" ma:versionID="00e9e35bf4828fa8155739e54567500c">
  <xsd:schema xmlns:xsd="http://www.w3.org/2001/XMLSchema" xmlns:xs="http://www.w3.org/2001/XMLSchema" xmlns:p="http://schemas.microsoft.com/office/2006/metadata/properties" xmlns:ns2="c5dbf80e-f509-45f6-9fe5-406e3eefabbb" xmlns:ns3="dac9d169-87c7-439a-9d3c-116151fb24e3" targetNamespace="http://schemas.microsoft.com/office/2006/metadata/properties" ma:root="true" ma:fieldsID="969199e7cc5113b5947c789607f591e0" ns2:_="" ns3:_="">
    <xsd:import namespace="c5dbf80e-f509-45f6-9fe5-406e3eefabbb"/>
    <xsd:import namespace="dac9d169-87c7-439a-9d3c-116151fb24e3"/>
    <xsd:element name="properties">
      <xsd:complexType>
        <xsd:sequence>
          <xsd:element name="documentManagement">
            <xsd:complexType>
              <xsd:all>
                <xsd:element ref="ns2:hc632fe273cb498aa970207d30c3b1d8" minOccurs="0"/>
                <xsd:element ref="ns2:TaxCatchAll" minOccurs="0"/>
                <xsd:element ref="ns2:TaxCatchAllLabel" minOccurs="0"/>
                <xsd:element ref="ns2:Item_x0020_ID" minOccurs="0"/>
                <xsd:element ref="ns2:Active_x0020_Document" minOccurs="0"/>
                <xsd:element ref="ns2:ad12e5300b7543dba4718901bd0b4d26" minOccurs="0"/>
                <xsd:element ref="ns2:eeadced8a35a499eaa6ae428604d987c"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dbf80e-f509-45f6-9fe5-406e3eefabbb" elementFormDefault="qualified">
    <xsd:import namespace="http://schemas.microsoft.com/office/2006/documentManagement/types"/>
    <xsd:import namespace="http://schemas.microsoft.com/office/infopath/2007/PartnerControls"/>
    <xsd:element name="hc632fe273cb498aa970207d30c3b1d8" ma:index="8" nillable="true" ma:taxonomy="true" ma:internalName="hc632fe273cb498aa970207d30c3b1d8" ma:taxonomyFieldName="Document_x0020_Type" ma:displayName="Document Type" ma:default="" ma:fieldId="{1c632fe2-73cb-498a-a970-207d30c3b1d8}" ma:sspId="3c5dbf34-c73a-430c-9290-9174ad787734" ma:termSetId="b599ea14-30b5-458d-8ef2-998774c2af30"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4d4a312c-8bfd-4205-9607-3e85c687ffc4}" ma:internalName="TaxCatchAll" ma:showField="CatchAllData" ma:web="dac9d169-87c7-439a-9d3c-116151fb24e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4d4a312c-8bfd-4205-9607-3e85c687ffc4}" ma:internalName="TaxCatchAllLabel" ma:readOnly="true" ma:showField="CatchAllDataLabel" ma:web="dac9d169-87c7-439a-9d3c-116151fb24e3">
      <xsd:complexType>
        <xsd:complexContent>
          <xsd:extension base="dms:MultiChoiceLookup">
            <xsd:sequence>
              <xsd:element name="Value" type="dms:Lookup" maxOccurs="unbounded" minOccurs="0" nillable="true"/>
            </xsd:sequence>
          </xsd:extension>
        </xsd:complexContent>
      </xsd:complexType>
    </xsd:element>
    <xsd:element name="Item_x0020_ID" ma:index="12" nillable="true" ma:displayName="Item ID" ma:internalName="Item_x0020_ID">
      <xsd:simpleType>
        <xsd:restriction base="dms:Text">
          <xsd:maxLength value="255"/>
        </xsd:restriction>
      </xsd:simpleType>
    </xsd:element>
    <xsd:element name="Active_x0020_Document" ma:index="13" nillable="true" ma:displayName="Active Document" ma:default="1" ma:internalName="Active_x0020_Document">
      <xsd:simpleType>
        <xsd:restriction base="dms:Boolean"/>
      </xsd:simpleType>
    </xsd:element>
    <xsd:element name="ad12e5300b7543dba4718901bd0b4d26" ma:index="14" ma:taxonomy="true" ma:internalName="ad12e5300b7543dba4718901bd0b4d26" ma:taxonomyFieldName="Virtual_x0020_School_x0020_for_x0020_Children_x0020_in_x0020_Care" ma:displayName="Virtual School for Children in Care" ma:readOnly="false" ma:default="" ma:fieldId="{ad12e530-0b75-43db-a471-8901bd0b4d26}" ma:sspId="3c5dbf34-c73a-430c-9290-9174ad787734" ma:termSetId="f64eb736-13c1-4f19-814c-82c549873d00" ma:anchorId="00000000-0000-0000-0000-000000000000" ma:open="false" ma:isKeyword="false">
      <xsd:complexType>
        <xsd:sequence>
          <xsd:element ref="pc:Terms" minOccurs="0" maxOccurs="1"/>
        </xsd:sequence>
      </xsd:complexType>
    </xsd:element>
    <xsd:element name="eeadced8a35a499eaa6ae428604d987c" ma:index="16" nillable="true" ma:taxonomy="true" ma:internalName="eeadced8a35a499eaa6ae428604d987c" ma:taxonomyFieldName="Financial_x0020_Year" ma:displayName="Financial Year" ma:default="" ma:fieldId="{eeadced8-a35a-499e-aa6a-e428604d987c}" ma:sspId="3c5dbf34-c73a-430c-9290-9174ad787734" ma:termSetId="7d71bb9a-de29-4fe1-ae9a-43907322fcf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ac9d169-87c7-439a-9d3c-116151fb24e3" elementFormDefault="qualified">
    <xsd:import namespace="http://schemas.microsoft.com/office/2006/documentManagement/types"/>
    <xsd:import namespace="http://schemas.microsoft.com/office/infopath/2007/PartnerControls"/>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3c5dbf34-c73a-430c-9290-9174ad787734" ContentTypeId="0x0101004E1B537BC2B2AD43A5AF5311D732D3AA"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2C99BB-9284-4E5D-A7AD-00E81A889A03}">
  <ds:schemaRefs>
    <ds:schemaRef ds:uri="http://schemas.microsoft.com/office/2006/metadata/properties"/>
    <ds:schemaRef ds:uri="http://schemas.microsoft.com/office/infopath/2007/PartnerControls"/>
    <ds:schemaRef ds:uri="c5dbf80e-f509-45f6-9fe5-406e3eefabbb"/>
    <ds:schemaRef ds:uri="dac9d169-87c7-439a-9d3c-116151fb24e3"/>
  </ds:schemaRefs>
</ds:datastoreItem>
</file>

<file path=customXml/itemProps2.xml><?xml version="1.0" encoding="utf-8"?>
<ds:datastoreItem xmlns:ds="http://schemas.openxmlformats.org/officeDocument/2006/customXml" ds:itemID="{F258B8D8-7556-4B71-B547-A7E92C869A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dbf80e-f509-45f6-9fe5-406e3eefabbb"/>
    <ds:schemaRef ds:uri="dac9d169-87c7-439a-9d3c-116151fb24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89CB05-435D-4957-9544-9B31417E77A8}">
  <ds:schemaRefs>
    <ds:schemaRef ds:uri="Microsoft.SharePoint.Taxonomy.ContentTypeSync"/>
  </ds:schemaRefs>
</ds:datastoreItem>
</file>

<file path=customXml/itemProps4.xml><?xml version="1.0" encoding="utf-8"?>
<ds:datastoreItem xmlns:ds="http://schemas.openxmlformats.org/officeDocument/2006/customXml" ds:itemID="{A87AC973-BD3F-4FB0-97A5-5060F9F21EAC}">
  <ds:schemaRefs>
    <ds:schemaRef ds:uri="http://schemas.microsoft.com/sharepoint/events"/>
  </ds:schemaRefs>
</ds:datastoreItem>
</file>

<file path=customXml/itemProps5.xml><?xml version="1.0" encoding="utf-8"?>
<ds:datastoreItem xmlns:ds="http://schemas.openxmlformats.org/officeDocument/2006/customXml" ds:itemID="{105B6A41-257A-47CF-8547-6C790E45A4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SDQ</vt:lpstr>
      <vt:lpstr>Calcs</vt:lpstr>
      <vt:lpstr>Please_select</vt:lpstr>
      <vt:lpstr>SDQ!Print_Area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 A Williams</dc:creator>
  <cp:keywords/>
  <dc:description/>
  <cp:lastModifiedBy>Todd, Jennifer</cp:lastModifiedBy>
  <cp:revision/>
  <dcterms:created xsi:type="dcterms:W3CDTF">2017-12-05T08:02:01Z</dcterms:created>
  <dcterms:modified xsi:type="dcterms:W3CDTF">2025-09-03T07:14:55Z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0x0101004E1B537BC2B2AD43A5AF5311D732D3AAE100647F40790072254282ECBF5F6C3CA1DB</vt:lpwstr>
  </property>
  <property fmtid="{D5CDD505-2E9C-101B-9397-08002B2CF9AE}" pid="3" name="_dlc_DocIdItemGuid">
    <vt:lpwstr>c5bf55c7-0b4c-460f-92b8-becc95c866d8</vt:lpwstr>
  </property>
  <property fmtid="{D5CDD505-2E9C-101B-9397-08002B2CF9AE}" pid="4" name="Document_x0020_Type">
    <vt:lpwstr>12;#Calculation / Analysis|a1836340-28ee-4332-a01b-ab40282bc2fe</vt:lpwstr>
  </property>
  <property fmtid="{D5CDD505-2E9C-101B-9397-08002B2CF9AE}" pid="5" name="Virtual_x0020_School_x0020_for_x0020_Children_x0020_in_x0020_Care">
    <vt:lpwstr>640;#Data Analysis|f0cee3c5-4258-424d-8a74-d7220933b005</vt:lpwstr>
  </property>
  <property fmtid="{D5CDD505-2E9C-101B-9397-08002B2CF9AE}" pid="6" name="MediaServiceImageTags">
    <vt:lpwstr/>
  </property>
  <property fmtid="{D5CDD505-2E9C-101B-9397-08002B2CF9AE}" pid="7" name="lcf76f155ced4ddcb4097134ff3c332f">
    <vt:lpwstr/>
  </property>
  <property fmtid="{D5CDD505-2E9C-101B-9397-08002B2CF9AE}" pid="8" name="Virtual School for Children in Care">
    <vt:lpwstr>640;#Data Analysis|f0cee3c5-4258-424d-8a74-d7220933b005</vt:lpwstr>
  </property>
  <property fmtid="{D5CDD505-2E9C-101B-9397-08002B2CF9AE}" pid="9" name="Financial Year">
    <vt:lpwstr>747;#2025/2026|17270a63-8074-42b5-9c06-e4ebea29cdff</vt:lpwstr>
  </property>
  <property fmtid="{D5CDD505-2E9C-101B-9397-08002B2CF9AE}" pid="10" name="Document Type">
    <vt:lpwstr>12;#Calculation / Analysis|a1836340-28ee-4332-a01b-ab40282bc2fe</vt:lpwstr>
  </property>
  <property fmtid="{D5CDD505-2E9C-101B-9397-08002B2CF9AE}" pid="11" name="Financial_x0020_Year">
    <vt:lpwstr>747;#2025/2026|17270a63-8074-42b5-9c06-e4ebea29cdff</vt:lpwstr>
  </property>
</Properties>
</file>